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0190" windowHeight="9315" tabRatio="611"/>
  </bookViews>
  <sheets>
    <sheet name="Cover sheet" sheetId="183" r:id="rId1"/>
    <sheet name="EU OV1" sheetId="177" r:id="rId2"/>
    <sheet name="TOF" sheetId="189" r:id="rId3"/>
    <sheet name="CIMF" sheetId="190" r:id="rId4"/>
    <sheet name="EU CR8" sheetId="178" r:id="rId5"/>
    <sheet name="EU CCR7" sheetId="179" r:id="rId6"/>
    <sheet name="EU MR2-B" sheetId="180" r:id="rId7"/>
  </sheets>
  <externalReferences>
    <externalReference r:id="rId8"/>
  </externalReferences>
  <definedNames>
    <definedName name="_xlnm._FilterDatabase" localSheetId="0" hidden="1">'Cover sheet'!$A$2:$WVH$8</definedName>
    <definedName name="csDesignMode">1</definedName>
    <definedName name="lmc" localSheetId="3">#REF!</definedName>
    <definedName name="lmc" localSheetId="0">#REF!</definedName>
    <definedName name="lmc" localSheetId="2">#REF!</definedName>
    <definedName name="lmc">#REF!</definedName>
    <definedName name="_xlnm.Print_Area" localSheetId="3">CIMF!$A$1:$G$51</definedName>
    <definedName name="_xlnm.Print_Area" localSheetId="0">'Cover sheet'!$B$2:$D$9</definedName>
    <definedName name="_xlnm.Print_Area" localSheetId="4">'EU CR8'!$A$1:$D$16</definedName>
    <definedName name="rub" localSheetId="3">#REF!</definedName>
    <definedName name="rub" localSheetId="0">#REF!</definedName>
    <definedName name="rub" localSheetId="2">#REF!</definedName>
    <definedName name="rub">#REF!</definedName>
    <definedName name="sk" localSheetId="3">#REF!</definedName>
    <definedName name="sk" localSheetId="2">#REF!</definedName>
    <definedName name="sk">'[1]Securitisations 2010'!$G$83</definedName>
    <definedName name="tre" localSheetId="3">#REF!</definedName>
    <definedName name="tre" localSheetId="0">#REF!</definedName>
    <definedName name="tre" localSheetId="2">#REF!</definedName>
    <definedName name="tre">#REF!</definedName>
  </definedNames>
  <calcPr calcId="145621"/>
  <customWorkbookViews>
    <customWorkbookView name="Kunigėlienė, Daiva - Personal View" guid="{8075A39A-E87D-455E-8D65-67BFABE17AA6}" mergeInterval="0" personalView="1" maximized="1" windowWidth="1680" windowHeight="830" tabRatio="886" activeSheetId="1"/>
  </customWorkbookViews>
</workbook>
</file>

<file path=xl/calcChain.xml><?xml version="1.0" encoding="utf-8"?>
<calcChain xmlns="http://schemas.openxmlformats.org/spreadsheetml/2006/main">
  <c r="E78" i="189" l="1"/>
  <c r="D78" i="189"/>
  <c r="E71" i="189"/>
  <c r="D71" i="189"/>
  <c r="E54" i="189"/>
  <c r="E63" i="189" s="1"/>
  <c r="D54" i="189"/>
  <c r="D63" i="189" s="1"/>
  <c r="E45" i="189"/>
  <c r="D45" i="189"/>
  <c r="E17" i="189"/>
  <c r="D17" i="189"/>
  <c r="D46" i="189" l="1"/>
  <c r="D64" i="189"/>
  <c r="E46" i="189"/>
  <c r="E64" i="189" s="1"/>
  <c r="D80" i="189"/>
  <c r="D79" i="189"/>
  <c r="E79" i="189"/>
  <c r="E80" i="189" l="1"/>
  <c r="H18" i="180" l="1"/>
  <c r="I18" i="180" s="1"/>
  <c r="H16" i="180"/>
  <c r="I16" i="180" s="1"/>
  <c r="D13" i="179"/>
  <c r="D13" i="178"/>
  <c r="H12" i="180" l="1"/>
  <c r="I12" i="180" s="1"/>
  <c r="H11" i="180"/>
  <c r="I11" i="180" s="1"/>
  <c r="D10" i="180"/>
  <c r="C10" i="180"/>
  <c r="H9" i="180"/>
  <c r="I9" i="180" s="1"/>
  <c r="I8" i="180"/>
  <c r="C15" i="179"/>
  <c r="D15" i="179" s="1"/>
  <c r="D9" i="179"/>
  <c r="D8" i="179"/>
  <c r="D7" i="179"/>
  <c r="C15" i="178"/>
  <c r="D9" i="178"/>
  <c r="D8" i="178"/>
  <c r="D7" i="178"/>
  <c r="D26" i="177"/>
  <c r="D22" i="177"/>
  <c r="D19" i="177"/>
  <c r="D13" i="177"/>
  <c r="D9" i="177"/>
  <c r="E30" i="177"/>
  <c r="E28" i="177"/>
  <c r="E27" i="177"/>
  <c r="C26" i="177"/>
  <c r="E26" i="177" s="1"/>
  <c r="E24" i="177"/>
  <c r="E23" i="177"/>
  <c r="C22" i="177"/>
  <c r="E22" i="177" s="1"/>
  <c r="E20" i="177"/>
  <c r="C19" i="177"/>
  <c r="E18" i="177"/>
  <c r="E17" i="177"/>
  <c r="E16" i="177"/>
  <c r="E15" i="177"/>
  <c r="E14" i="177"/>
  <c r="C13" i="177"/>
  <c r="E13" i="177" s="1"/>
  <c r="E12" i="177"/>
  <c r="E11" i="177"/>
  <c r="E10" i="177"/>
  <c r="C9" i="177"/>
  <c r="E8" i="177"/>
  <c r="D31" i="177" l="1"/>
  <c r="C17" i="180"/>
  <c r="C19" i="180" s="1"/>
  <c r="D17" i="180"/>
  <c r="D19" i="180" s="1"/>
  <c r="C31" i="177"/>
  <c r="E19" i="177"/>
  <c r="D15" i="178"/>
  <c r="H10" i="180"/>
  <c r="E9" i="177"/>
  <c r="E31" i="177" s="1"/>
  <c r="I10" i="180" l="1"/>
  <c r="H17" i="180"/>
  <c r="I17" i="180" l="1"/>
  <c r="H19" i="180"/>
  <c r="I19" i="180" s="1"/>
</calcChain>
</file>

<file path=xl/sharedStrings.xml><?xml version="1.0" encoding="utf-8"?>
<sst xmlns="http://schemas.openxmlformats.org/spreadsheetml/2006/main" count="500" uniqueCount="352">
  <si>
    <t xml:space="preserve"> Counterparty credit risk</t>
  </si>
  <si>
    <t>a</t>
  </si>
  <si>
    <t>b</t>
  </si>
  <si>
    <t>c</t>
  </si>
  <si>
    <t xml:space="preserve"> Settlement risk</t>
  </si>
  <si>
    <t xml:space="preserve"> Securitisation exposures in banking book</t>
  </si>
  <si>
    <t xml:space="preserve"> Market risk</t>
  </si>
  <si>
    <t xml:space="preserve"> Operational risk</t>
  </si>
  <si>
    <t>RWA amounts</t>
  </si>
  <si>
    <t>d</t>
  </si>
  <si>
    <t>e</t>
  </si>
  <si>
    <t>f</t>
  </si>
  <si>
    <t>SEK m</t>
  </si>
  <si>
    <t>Capital requirements</t>
  </si>
  <si>
    <t>Floor adjustment</t>
  </si>
  <si>
    <t>Other</t>
  </si>
  <si>
    <t>VaR</t>
  </si>
  <si>
    <t>SVaR</t>
  </si>
  <si>
    <t>IRC</t>
  </si>
  <si>
    <t>Comprehensive risk measure</t>
  </si>
  <si>
    <t>Total capital requirements</t>
  </si>
  <si>
    <t>Movement in risk levels</t>
  </si>
  <si>
    <t>Model updates/changes</t>
  </si>
  <si>
    <t>Methodology and policy</t>
  </si>
  <si>
    <t>Acquisitions and disposals</t>
  </si>
  <si>
    <t>Foreign exchange movements</t>
  </si>
  <si>
    <t xml:space="preserve"> Regulatory adjustment</t>
  </si>
  <si>
    <t>Breakdown by risk type</t>
  </si>
  <si>
    <t xml:space="preserve"> Credit risk (excluding counterparty credit risk)</t>
  </si>
  <si>
    <t xml:space="preserve">     of which standardised approach (SA)</t>
  </si>
  <si>
    <t xml:space="preserve">     of which foundation internal rating-based (F-IRB) approach</t>
  </si>
  <si>
    <t xml:space="preserve">     of which advanced internal rating-based (A-IRB) approach</t>
  </si>
  <si>
    <t xml:space="preserve">     of which mark to market</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</si>
  <si>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</si>
  <si>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</si>
  <si>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</si>
  <si>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</si>
  <si>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standardised approach</t>
  </si>
  <si>
    <t xml:space="preserve">   of which internal model approach (IMA)</t>
  </si>
  <si>
    <t>Large exposures</t>
  </si>
  <si>
    <t xml:space="preserve">   of which advanced measurement approach</t>
  </si>
  <si>
    <t>Amounts below the thresholds for deduction (subject to 250% risk weight)</t>
  </si>
  <si>
    <t xml:space="preserve"> Total</t>
  </si>
  <si>
    <t>Tier 2</t>
  </si>
  <si>
    <t>Full</t>
  </si>
  <si>
    <t>Disclosure according to Article 5 in EU Regulation No 1423/2013</t>
  </si>
  <si>
    <t>Common Equity Tier 1 (CET1) capital: instruments and reserves</t>
  </si>
  <si>
    <t>Capital instruments and the related share premium accounts</t>
  </si>
  <si>
    <t xml:space="preserve">   of which: share capital</t>
  </si>
  <si>
    <t>Retained earnings</t>
  </si>
  <si>
    <t>3a</t>
  </si>
  <si>
    <t>Funds for general banking risk</t>
  </si>
  <si>
    <t>Amount of qualifying items referred to in Article 484 (3) and the related share premium accounts subject to phase out from CET1</t>
  </si>
  <si>
    <t>Minority Interests (amount allowed in consolidated CET1)</t>
  </si>
  <si>
    <t>5a</t>
  </si>
  <si>
    <t>Independently reviewed interim profits net of any foreseeable charge or dividend</t>
  </si>
  <si>
    <t>Common Equity Tier 1 (CET1) capital before regulatory adjustments</t>
  </si>
  <si>
    <t>Common Equity Tier 1 (CET1) capital: regulatory adjustements</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</si>
  <si>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</si>
  <si>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</si>
  <si>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</si>
  <si>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</si>
  <si>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</si>
  <si>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</si>
  <si>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</si>
  <si>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</si>
  <si>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</si>
  <si>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</si>
  <si>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</si>
  <si>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20a</t>
  </si>
  <si>
    <t>Exposure amount of the following items which qualify for a RW of 1250%, where the institution opts for the deduction alternative</t>
  </si>
  <si>
    <t>20b</t>
  </si>
  <si>
    <t xml:space="preserve">   of which qualifiying holdings outside the financial sector (negative amount)</t>
  </si>
  <si>
    <t>20c</t>
  </si>
  <si>
    <t xml:space="preserve">   of which: securitisation positions (negative amount)</t>
  </si>
  <si>
    <t>20d</t>
  </si>
  <si>
    <t xml:space="preserve">   of which: free deliveries (negative amount)</t>
  </si>
  <si>
    <t>Deferred tax assets arising from temporary differences (amount above 10% threshold, net of related tax liability where the conditions in 38 (3) are met) (negative amount)</t>
  </si>
  <si>
    <t xml:space="preserve">   of which: direct and indirect holdings by the institution of the CET1 instruments of financial sector entities where the institution has a significant investment in those entities</t>
  </si>
  <si>
    <t xml:space="preserve">   of which: deferred tax assets arising from temporary differences</t>
  </si>
  <si>
    <t>25a</t>
  </si>
  <si>
    <t>Losses for the current financial year (negative amount)</t>
  </si>
  <si>
    <t>25b</t>
  </si>
  <si>
    <t>Foreseeable tax charges relating to CET1 items (negative amount)</t>
  </si>
  <si>
    <t>Qualifying AT1 deductions that exceed the AT1 capital of the institution (negative amount)</t>
  </si>
  <si>
    <t>Total regulatory adjustments to Common equity Tier 1 (CET1)</t>
  </si>
  <si>
    <t>Common Equity Tier 1 (CET1) capital</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</si>
  <si>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</si>
  <si>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</si>
  <si>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</si>
  <si>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</si>
  <si>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Qualifying Tier 1 capital included in consolidated AT1 capital (including minority interests not included in row 5) issued by subsidiaries and held by third parties</t>
  </si>
  <si>
    <t xml:space="preserve">   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</si>
  <si>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</si>
  <si>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</si>
  <si>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</si>
  <si>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</si>
  <si>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</si>
  <si>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</si>
  <si>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</si>
  <si>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</si>
  <si>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</si>
  <si>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</si>
  <si>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</si>
  <si>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</si>
  <si>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</si>
  <si>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</si>
  <si>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</si>
  <si>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</si>
  <si>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</si>
  <si>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</si>
  <si>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Total regulatory adjustments to Tier 2 (T2) capital</t>
  </si>
  <si>
    <t>Tier 2 (T2) capital</t>
  </si>
  <si>
    <t>Total capital (TC = T1 + T2)</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</si>
  <si>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</si>
  <si>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</si>
  <si>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</si>
  <si>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</si>
  <si>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</si>
  <si>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</si>
  <si>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 xml:space="preserve"> of which : capital conservation buffer requirements</t>
  </si>
  <si>
    <t xml:space="preserve"> of which : countercyclical buffer requirements</t>
  </si>
  <si>
    <t xml:space="preserve"> of which : systemic risk buffer requirements</t>
  </si>
  <si>
    <t>67a</t>
  </si>
  <si>
    <t xml:space="preserve"> of which : Global Systemically Important Institutions (G-SII) or Other Systemically Important Institutions (O-SII)  buffer</t>
  </si>
  <si>
    <t>Common Equity Tier 1 available to meet buffers (as a percentage of risk exposure amount)</t>
  </si>
  <si>
    <t xml:space="preserve"> (Non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</si>
  <si>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</si>
  <si>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</si>
  <si>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</si>
  <si>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</si>
  <si>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</si>
  <si>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</si>
  <si>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</si>
  <si>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</si>
  <si>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</si>
  <si>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Capital instruments subject to phase-out arrangements </t>
  </si>
  <si>
    <t>(only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</si>
  <si>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</si>
  <si>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</si>
  <si>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</si>
  <si>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</si>
  <si>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</si>
  <si>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</si>
  <si>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N/A inserted if the question is not applicable.</t>
  </si>
  <si>
    <t>Yes</t>
  </si>
  <si>
    <t>No</t>
  </si>
  <si>
    <t>Non-compliant transitioned features</t>
  </si>
  <si>
    <t>Senior Debt</t>
  </si>
  <si>
    <t>Position in subordination hierachy in liquidation (specify instrument type immediately senior to instrument)</t>
  </si>
  <si>
    <t>Discretionary out of Net Profit subject to MDA</t>
  </si>
  <si>
    <t>N/A</t>
  </si>
  <si>
    <t>If temporary write-down, description of write-up mechanism</t>
  </si>
  <si>
    <t>Temporary</t>
  </si>
  <si>
    <t>If write-down, permanent or temporary</t>
  </si>
  <si>
    <t>If write-down, full or partial</t>
  </si>
  <si>
    <t>5.125% for the Bank and 8% for the Group</t>
  </si>
  <si>
    <t>If write-down, write-down trigger (s)</t>
  </si>
  <si>
    <t>Write-down features</t>
  </si>
  <si>
    <t>If convertible, specifiy issuer of instrument it converts into</t>
  </si>
  <si>
    <t>If convertible, specifiy instrument type convertible into</t>
  </si>
  <si>
    <t>If convertible, mandatory or optional conversion</t>
  </si>
  <si>
    <t>If convertible, conversion rate</t>
  </si>
  <si>
    <t>If convertible, fully or partially</t>
  </si>
  <si>
    <t>If convertible, conversion trigger (s)</t>
  </si>
  <si>
    <t>Non-convertible</t>
  </si>
  <si>
    <t>Convertible or non-convertible</t>
  </si>
  <si>
    <t>Noncumulative</t>
  </si>
  <si>
    <t>Noncumulative or cumulative</t>
  </si>
  <si>
    <t>Existence of step up or other incentive to redeem</t>
  </si>
  <si>
    <t>Fully discretionary</t>
  </si>
  <si>
    <t>Mandatory</t>
  </si>
  <si>
    <t>Fully discretionary, partially discretionary or mandatory (in terms of amount)</t>
  </si>
  <si>
    <t>Fully discretionary, partially discretionary or mandatory (in terms of timing</t>
  </si>
  <si>
    <t>Existence of a dividend stopper</t>
  </si>
  <si>
    <t>5.75% pa. If not called then new fixed rate set to USD Mid-Swap Rate for the relevant 5 Year period+Reset margin that is 3.85%pa.</t>
  </si>
  <si>
    <t>1.375% pa. If not called then new fixed rate set to Euro Swap Rate+Reset margin that is 1.35%pa.</t>
  </si>
  <si>
    <t>2.50% pa. If not called then new fixed rate set to Euro Swap Rate+Reset margin that is 3.10%pa.</t>
  </si>
  <si>
    <t>Coupon rate and any related index</t>
  </si>
  <si>
    <t>Fixed, Semi-annually Payments in arrear</t>
  </si>
  <si>
    <t>Fixed, Annually Payments in arrear</t>
  </si>
  <si>
    <t>Fixed or floating dividend/coupon</t>
  </si>
  <si>
    <t>Coupons / dividends</t>
  </si>
  <si>
    <t xml:space="preserve"> At any time thereafter. At Prevailing Principal Amount.</t>
  </si>
  <si>
    <t>Subsequent call dates, if applicable</t>
  </si>
  <si>
    <t xml:space="preserve"> 2020-05-13 or at any time thereafter. At Prevailing Principal Amount </t>
  </si>
  <si>
    <t xml:space="preserve"> 2023-10-31, 100%. In addition Tax/Regulatory call</t>
  </si>
  <si>
    <t xml:space="preserve"> 2021-05-28, 100%. In addition Tax/Regulatory call</t>
  </si>
  <si>
    <t>Optional call date, contingent call dates, and redemption amount</t>
  </si>
  <si>
    <t>Issuer call subjet to prior supervisory approval</t>
  </si>
  <si>
    <t xml:space="preserve"> 2028-10-31</t>
  </si>
  <si>
    <t xml:space="preserve"> 2026-05-28</t>
  </si>
  <si>
    <t>Original maturity date</t>
  </si>
  <si>
    <t>Perpetual</t>
  </si>
  <si>
    <t xml:space="preserve">Dated </t>
  </si>
  <si>
    <t>Perpeptual or dated</t>
  </si>
  <si>
    <t xml:space="preserve"> 2014-11-13</t>
  </si>
  <si>
    <t xml:space="preserve"> 2016-10-31</t>
  </si>
  <si>
    <t xml:space="preserve"> 2014-05-28</t>
  </si>
  <si>
    <t>Original date of issuance</t>
  </si>
  <si>
    <t>Liability - amortised cost</t>
  </si>
  <si>
    <t>Accounting classification</t>
  </si>
  <si>
    <t>Redemption price</t>
  </si>
  <si>
    <t>9b</t>
  </si>
  <si>
    <t>Issue price</t>
  </si>
  <si>
    <t>9a</t>
  </si>
  <si>
    <t>USD 1,100m</t>
  </si>
  <si>
    <t>EUR 850m</t>
  </si>
  <si>
    <t>EUR 1,000m</t>
  </si>
  <si>
    <t>Nominal amount of instrument</t>
  </si>
  <si>
    <t>Amount recognised in regulatory capital (currency in million, as of most recent reporting date)</t>
  </si>
  <si>
    <t xml:space="preserve"> Additional Tier 1 Notes</t>
  </si>
  <si>
    <t>Dated Subordinated Notes</t>
  </si>
  <si>
    <t>Instrument type (types to be specified by each jurisdiction)</t>
  </si>
  <si>
    <t>Solo &amp; consolidated</t>
  </si>
  <si>
    <t>Eligible at solo/(sub-)consolidated/solo &amp; (sub-)consolidated</t>
  </si>
  <si>
    <t>Additional Tier 1</t>
  </si>
  <si>
    <t>Post-transitional CRR rules</t>
  </si>
  <si>
    <t>Transitional CRR rules</t>
  </si>
  <si>
    <t>Regulatory treatment</t>
  </si>
  <si>
    <t>English and Swedish Law</t>
  </si>
  <si>
    <t>Governing law(s) of the instrument</t>
  </si>
  <si>
    <t>XS1136391643</t>
  </si>
  <si>
    <t>XS1511589605</t>
  </si>
  <si>
    <t>XS1072796870</t>
  </si>
  <si>
    <t>Unique identifier (eg CUSIP, ISIN or Bloomberg identifier for private placement</t>
  </si>
  <si>
    <t>Skandinaviska Enskilda Banken AB (publ)</t>
  </si>
  <si>
    <t>Issuer</t>
  </si>
  <si>
    <t>Disclosure according to Article 3 in EU Regulation No 1423/2013</t>
  </si>
  <si>
    <t>g</t>
  </si>
  <si>
    <t>1a</t>
  </si>
  <si>
    <t>1b</t>
  </si>
  <si>
    <t>8a</t>
  </si>
  <si>
    <t>8b</t>
  </si>
  <si>
    <t>A shares</t>
  </si>
  <si>
    <t xml:space="preserve">Higher of (i) the current market price, (ii) the floor price or (iii) the nominal value. </t>
  </si>
  <si>
    <t>Fully</t>
  </si>
  <si>
    <t>Convertible</t>
  </si>
  <si>
    <t>5.625% pa. If not called then new fixed rate set to USD Mid-Swap Rate for the relevant 5 Year period+Reset margin that is 3.493%pa.</t>
  </si>
  <si>
    <t xml:space="preserve"> 2022-05-13 or at any time thereafter. At Prevailing Principal Amount </t>
  </si>
  <si>
    <t xml:space="preserve"> 2017-03-23</t>
  </si>
  <si>
    <t>USD 600m</t>
  </si>
  <si>
    <t>XS1584880352</t>
  </si>
  <si>
    <t>Minimum capital requirements</t>
  </si>
  <si>
    <t>Asset size</t>
  </si>
  <si>
    <t>Credit quality of counterparties</t>
  </si>
  <si>
    <t>Model updates (IMM only)</t>
  </si>
  <si>
    <t>Methodology and policy (IMM only)</t>
  </si>
  <si>
    <t>Asset quality</t>
  </si>
  <si>
    <t>Model updates</t>
  </si>
  <si>
    <t>Total RWAs</t>
  </si>
  <si>
    <t>RWAs at the end of the reporting period (end of day)</t>
  </si>
  <si>
    <t>Accumulated other comprehensive income (and other reserves)</t>
  </si>
  <si>
    <t>Direct, indirect and synthetic holdings of the CET1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</si>
  <si>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the 10% threshold and net of eligible short positions) (negative amount)</t>
  </si>
  <si>
    <t>Amount exceeding the 15% threshold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</si>
  <si>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</si>
  <si>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</si>
  <si>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</si>
  <si>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Template 4: EU OV1 - Overview of RWAs</t>
  </si>
  <si>
    <t xml:space="preserve">Transitional own funds disclosure template Disclosure according to Article 5 in EU Regulation No 1423/2013 </t>
  </si>
  <si>
    <t>If yes, specify non-compliant features</t>
  </si>
  <si>
    <t>EU OV1</t>
  </si>
  <si>
    <t>EU CR8</t>
  </si>
  <si>
    <t>TOF</t>
  </si>
  <si>
    <t>CIMF</t>
  </si>
  <si>
    <t>EU CCR7</t>
  </si>
  <si>
    <t xml:space="preserve">EU MR2-B </t>
  </si>
  <si>
    <t>Sheet</t>
  </si>
  <si>
    <t>Updated</t>
  </si>
  <si>
    <t>Quarterly</t>
  </si>
  <si>
    <t>Template 36: EU MR2-B - RWA flow statements of market risk exposures under the IMA</t>
  </si>
  <si>
    <t>Template 30: EU CCR7 - RWA flow statements of CCR exposures under the IMM</t>
  </si>
  <si>
    <t>Template 23: EU CR8 - RWA flow statements of credit risk exposures under the IRB approach</t>
  </si>
  <si>
    <t>Capital Adequacy and Risk Management Disclosure (Pillar 3)
Q1 2019</t>
  </si>
  <si>
    <t>EU OV1 – Overview of RWAs</t>
  </si>
  <si>
    <t>31 Dec 2018</t>
  </si>
  <si>
    <t>Additional risk exposure amount due to Article 458 CRR</t>
  </si>
  <si>
    <t>31 Mar 2019</t>
  </si>
  <si>
    <t>Own funds disclosure template for SEB consolidated situation</t>
  </si>
  <si>
    <t>Regulation (EU) no 575/2013 article reference</t>
  </si>
  <si>
    <t>26(1), 27, 28, 29, EBA list 26 (3)</t>
  </si>
  <si>
    <t>EBA list 26(3)</t>
  </si>
  <si>
    <t xml:space="preserve">26 (1) (c) </t>
  </si>
  <si>
    <t xml:space="preserve">26 (1) </t>
  </si>
  <si>
    <t xml:space="preserve">26 (1) (f) </t>
  </si>
  <si>
    <t>486 (2)</t>
  </si>
  <si>
    <t xml:space="preserve">26 (2) </t>
  </si>
  <si>
    <t>34, 105</t>
  </si>
  <si>
    <t>36 (1) (b), 37, 472 (4)</t>
  </si>
  <si>
    <t>36 (1) (c), 38, 472 (5)</t>
  </si>
  <si>
    <t>33 (a)</t>
  </si>
  <si>
    <t>36 (1) (d), 40, 159, 472 (6)</t>
  </si>
  <si>
    <t>32 (1)</t>
  </si>
  <si>
    <t xml:space="preserve">33 (1) (b) (c) </t>
  </si>
  <si>
    <t xml:space="preserve">36 (1) (e) , 41, 472 (7) </t>
  </si>
  <si>
    <t xml:space="preserve">36 (1) (f), 42, 472 (8) </t>
  </si>
  <si>
    <t>36 (1) (g), 44</t>
  </si>
  <si>
    <t>36 (1) (h), 43, 45, 46, 49 (2) (3), 79</t>
  </si>
  <si>
    <t>36 (1) (i), 43, 45, 47, 48, (1) (b), 49 (1) to (3), 79</t>
  </si>
  <si>
    <t>36 (1) (k)</t>
  </si>
  <si>
    <t>36 (1) (k) (i), 89 to 91</t>
  </si>
  <si>
    <t>36 (1) (k) (ii), 89 to 91, 243 (1) (b), 244 (1) (b), 258</t>
  </si>
  <si>
    <t>36 (1) (k) (ii), 379(3)</t>
  </si>
  <si>
    <t>36 (1) (c), 38, 48 (1) (a)</t>
  </si>
  <si>
    <t>48 (1)</t>
  </si>
  <si>
    <t>36 (1) (i), 48 (1) (b)</t>
  </si>
  <si>
    <t>36 (1) (a)</t>
  </si>
  <si>
    <t>36 (1) (l)</t>
  </si>
  <si>
    <t>36 (1) (j)</t>
  </si>
  <si>
    <t>51, 52</t>
  </si>
  <si>
    <t>486 (3)</t>
  </si>
  <si>
    <t>85, 86</t>
  </si>
  <si>
    <t>52 (1) (b), 56 (a), 57</t>
  </si>
  <si>
    <t>56 (b), 58</t>
  </si>
  <si>
    <t>56 (c), 59, 60, 79</t>
  </si>
  <si>
    <t>56 (d), 59, 79</t>
  </si>
  <si>
    <t>62, 63</t>
  </si>
  <si>
    <t>486 (4)</t>
  </si>
  <si>
    <t>87, 88</t>
  </si>
  <si>
    <t xml:space="preserve">62 (c) (d) </t>
  </si>
  <si>
    <t>63 (b) (i), 66 (a), 67</t>
  </si>
  <si>
    <t>66 (b), 68</t>
  </si>
  <si>
    <t>66 (c), 69, 70, 79</t>
  </si>
  <si>
    <t xml:space="preserve">66 (d), 69, 79, 477 (4) </t>
  </si>
  <si>
    <t xml:space="preserve">92 (2) (a), 465 </t>
  </si>
  <si>
    <t xml:space="preserve">92 (2) (b), 465 </t>
  </si>
  <si>
    <t xml:space="preserve">92 (2) (c) </t>
  </si>
  <si>
    <t>CRD 128, 129, 130</t>
  </si>
  <si>
    <t>CRD 128</t>
  </si>
  <si>
    <t xml:space="preserve">36 (1) (h), 45, 46, 472 (10) 
56 (c), 59, 60, 475 (4) 
66 (c), 69, 70, 477 (4) </t>
  </si>
  <si>
    <t xml:space="preserve">36 (1) (i), 45, 48, 470, 472 (11) </t>
  </si>
  <si>
    <t>36 (1) (c), 38, 48</t>
  </si>
  <si>
    <t>484 (3), 486 (2) &amp; (5)</t>
  </si>
  <si>
    <t>484 (4), 486 (3) &amp; (5)</t>
  </si>
  <si>
    <t>484 (5), 486 (4) &amp; (5)</t>
  </si>
  <si>
    <t>SEB Group, Pillar 3 disclosure Q1, 2019</t>
  </si>
  <si>
    <t>EU CR8 – RWA flow statements of credit risk exposures under the IRB approach</t>
  </si>
  <si>
    <t>RWA as at 31 Dec 2018</t>
  </si>
  <si>
    <t>EU CCR7 - RWA flow statements of CCR exposures under Internal Model Method (IMM)</t>
  </si>
  <si>
    <t>EU MR2-B – RWA flow statements of market risk exposures under the IMA</t>
  </si>
  <si>
    <t xml:space="preserve"> RWA as at 31 Dec 2018</t>
  </si>
  <si>
    <t>RWA as at 31 Mar 2019</t>
  </si>
  <si>
    <t xml:space="preserve"> RWA as at year-end 2018 (end of the day)</t>
  </si>
  <si>
    <t xml:space="preserve"> RWA as at 31 Mar 2019</t>
  </si>
  <si>
    <t>SEK 10,411m</t>
  </si>
  <si>
    <t>SEK 8,849m</t>
  </si>
  <si>
    <t>SEK 10,199m</t>
  </si>
  <si>
    <t>SEK 5,563m</t>
  </si>
  <si>
    <t>Capital instruments' main features - Disclosure according to Article 3 in EU Regulation No 1423/2013</t>
  </si>
  <si>
    <t xml:space="preserve">Capital instruments' main features </t>
  </si>
  <si>
    <t>Changes in risk exposure amounts are  commented in the Interim report for Q1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</si>
</sst>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k_r_-;\-* #,##0.00\ _k_r_-;_-* &quot;-&quot;??\ _k_r_-;_-@_-"/>
    <numFmt numFmtId="164" formatCode="_(&quot;$&quot;* #,##0_);_(&quot;$&quot;* \(#,##0\);_(&quot;$&quot;* &quot;-&quot;_);_(@_)"/>
    <numFmt numFmtId="165" formatCode="_(* #,##0_);_(* \(#,##0\);_(* &quot;-&quot;_);_(@_)"/>
    <numFmt numFmtId="166" formatCode="_(* #,##0.00_);_(* \(#,##0.00\);_(* &quot;-&quot;??_);_(@_)"/>
    <numFmt numFmtId="167" formatCode="_-* #,##0.00\ _€_-;\-* #,##0.00\ _€_-;_-* &quot;-&quot;??\ _€_-;_-@_-"/>
    <numFmt numFmtId="168" formatCode="_-* #,##0.00_-;\-* #,##0.00_-;_-* &quot;-&quot;??_-;_-@_-"/>
    <numFmt numFmtId="169" formatCode="_-* #,##0.00\ [$€-1]_-;\-* #,##0.00\ [$€-1]_-;_-* &quot;-&quot;??\ [$€-1]_-"/>
    <numFmt numFmtId="170" formatCode="[$-409]dd/mmm/yy;@"/>
    <numFmt numFmtId="171" formatCode="_-* #,##0\ _€_-;\-* #,##0\ _€_-;_-* &quot;-&quot;\ _€_-;_-@_-"/>
    <numFmt numFmtId="172" formatCode="_-* #,##0\ &quot;€&quot;_-;\-* #,##0\ &quot;€&quot;_-;_-* &quot;-&quot;\ &quot;€&quot;_-;_-@_-"/>
    <numFmt numFmtId="173" formatCode="_-* #,##0.00\ &quot;€&quot;_-;\-* #,##0.00\ &quot;€&quot;_-;_-* &quot;-&quot;??\ &quot;€&quot;_-;_-@_-"/>
    <numFmt numFmtId="174" formatCode="0.0%"/>
    <numFmt numFmtId="175" formatCode="0.000%"/>
    <numFmt numFmtId="176" formatCode="[$-F800]dddd\,\ mmmm\ dd\,\ yyyy"/>
    <numFmt numFmtId="177" formatCode="#,##0\ [$€-1];[Red]\-#,##0\ [$€-1]"/>
  </numFmts>
  <fonts count="102" x14ac:knownFonts="1">
    <font>
      <sz val="10"/>
      <color theme="1"/>
      <name val="SEB SansSerif"/>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name val="SEB SansSerif"/>
      <charset val="186"/>
    </font>
    <font>
      <sz val="10"/>
      <color theme="1"/>
      <name val="SEB Basic"/>
      <family val="2"/>
    </font>
    <font>
      <sz val="10"/>
      <color theme="1"/>
      <name val="SEB Basic"/>
      <family val="2"/>
    </font>
    <font>
      <sz val="10"/>
      <color rgb="FF000000"/>
      <name val="Times New Roman"/>
      <family val="1"/>
    </font>
    <font>
      <sz val="10"/>
      <color theme="1"/>
      <name val="SEB SansSerif"/>
      <family val="2"/>
      <scheme val="minor"/>
    </font>
    <font>
      <sz val="10"/>
      <name val="Arial"/>
      <family val="2"/>
    </font>
    <font>
      <sz val="10"/>
      <name val="Arial"/>
      <family val="2"/>
    </font>
    <font>
      <b/>
      <sz val="10"/>
      <name val="Arial"/>
      <family val="2"/>
    </font>
    <font>
      <sz val="10"/>
      <name val="Helv"/>
    </font>
    <font>
      <sz val="10"/>
      <name val="MS Sans Serif"/>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color indexed="8"/>
      <name val="Tahoma"/>
      <family val="2"/>
    </font>
    <font>
      <sz val="8"/>
      <color indexed="9"/>
      <name val="Tahoma"/>
      <family val="2"/>
    </font>
    <font>
      <sz val="8"/>
      <color indexed="20"/>
      <name val="Tahoma"/>
      <family val="2"/>
    </font>
    <font>
      <b/>
      <sz val="8"/>
      <color indexed="52"/>
      <name val="Tahoma"/>
      <family val="2"/>
    </font>
    <font>
      <b/>
      <sz val="8"/>
      <color indexed="9"/>
      <name val="Tahoma"/>
      <family val="2"/>
    </font>
    <font>
      <i/>
      <sz val="8"/>
      <color indexed="23"/>
      <name val="Tahoma"/>
      <family val="2"/>
    </font>
    <font>
      <sz val="8"/>
      <color indexed="17"/>
      <name val="Tahoma"/>
      <family val="2"/>
    </font>
    <font>
      <b/>
      <sz val="15"/>
      <color indexed="56"/>
      <name val="Tahoma"/>
      <family val="2"/>
    </font>
    <font>
      <b/>
      <sz val="13"/>
      <color indexed="56"/>
      <name val="Tahoma"/>
      <family val="2"/>
    </font>
    <font>
      <b/>
      <sz val="11"/>
      <color indexed="56"/>
      <name val="Tahoma"/>
      <family val="2"/>
    </font>
    <font>
      <sz val="8"/>
      <color indexed="62"/>
      <name val="Tahoma"/>
      <family val="2"/>
    </font>
    <font>
      <sz val="8"/>
      <color indexed="52"/>
      <name val="Tahoma"/>
      <family val="2"/>
    </font>
    <font>
      <b/>
      <sz val="8"/>
      <color indexed="63"/>
      <name val="Tahoma"/>
      <family val="2"/>
    </font>
    <font>
      <sz val="10"/>
      <name val="Trebuchet MS"/>
      <family val="2"/>
    </font>
    <font>
      <b/>
      <sz val="12"/>
      <name val="Trebuchet MS"/>
      <family val="2"/>
    </font>
    <font>
      <b/>
      <sz val="10"/>
      <name val="Trebuchet MS"/>
      <family val="2"/>
    </font>
    <font>
      <b/>
      <sz val="8"/>
      <color indexed="8"/>
      <name val="Tahoma"/>
      <family val="2"/>
    </font>
    <font>
      <sz val="8"/>
      <color indexed="10"/>
      <name val="Tahoma"/>
      <family val="2"/>
    </font>
    <font>
      <b/>
      <sz val="12"/>
      <name val="Arial"/>
      <family val="2"/>
    </font>
    <font>
      <sz val="10"/>
      <name val="Times New Roman"/>
      <family val="1"/>
    </font>
    <font>
      <b/>
      <sz val="10"/>
      <color indexed="9"/>
      <name val="Arial"/>
      <family val="2"/>
    </font>
    <font>
      <b/>
      <sz val="9"/>
      <color indexed="53"/>
      <name val="Tahoma"/>
      <family val="2"/>
    </font>
    <font>
      <sz val="11"/>
      <color rgb="FF000000"/>
      <name val="Calibri"/>
      <family val="2"/>
    </font>
    <font>
      <sz val="11"/>
      <color theme="1"/>
      <name val="Arial"/>
      <family val="2"/>
    </font>
    <font>
      <sz val="10"/>
      <color indexed="8"/>
      <name val="Arial"/>
      <family val="2"/>
    </font>
    <font>
      <sz val="9"/>
      <name val="Arial"/>
      <family val="2"/>
    </font>
    <font>
      <b/>
      <i/>
      <sz val="10"/>
      <color indexed="8"/>
      <name val="Arial"/>
      <family val="2"/>
    </font>
    <font>
      <b/>
      <sz val="10"/>
      <color indexed="18"/>
      <name val="Arial"/>
      <family val="2"/>
    </font>
    <font>
      <b/>
      <sz val="22"/>
      <color indexed="18"/>
      <name val="Times New Roman"/>
      <family val="1"/>
    </font>
    <font>
      <u/>
      <sz val="10"/>
      <color indexed="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b/>
      <sz val="11"/>
      <color indexed="8"/>
      <name val="Palatino"/>
      <family val="2"/>
    </font>
    <font>
      <sz val="10"/>
      <color theme="1"/>
      <name val="SEB SansSerif"/>
      <charset val="186"/>
    </font>
    <font>
      <b/>
      <sz val="10"/>
      <name val="SEB SansSerif"/>
      <charset val="186"/>
    </font>
    <font>
      <b/>
      <sz val="10"/>
      <color theme="1"/>
      <name val="SEB SansSerif"/>
      <charset val="186"/>
    </font>
    <font>
      <b/>
      <sz val="10"/>
      <color rgb="FFFF0000"/>
      <name val="SEB SansSerif"/>
      <charset val="186"/>
    </font>
    <font>
      <i/>
      <sz val="10"/>
      <color theme="1"/>
      <name val="SEB SansSerif"/>
      <charset val="186"/>
    </font>
    <font>
      <sz val="10"/>
      <color rgb="FFFF0000"/>
      <name val="SEB SansSerif"/>
      <charset val="186"/>
    </font>
    <font>
      <sz val="10"/>
      <name val="Arial"/>
      <family val="2"/>
      <charset val="186"/>
    </font>
    <font>
      <i/>
      <sz val="10"/>
      <name val="SEB SansSerif"/>
      <charset val="186"/>
    </font>
    <font>
      <sz val="10"/>
      <name val="Arial"/>
      <family val="2"/>
      <charset val="186"/>
    </font>
    <font>
      <b/>
      <i/>
      <sz val="10"/>
      <color rgb="FFFF0000"/>
      <name val="SEB SansSerif"/>
      <charset val="186"/>
    </font>
    <font>
      <sz val="11"/>
      <color theme="1"/>
      <name val="SEB SansSerif"/>
      <family val="2"/>
      <charset val="186"/>
      <scheme val="minor"/>
    </font>
    <font>
      <sz val="11"/>
      <color theme="1"/>
      <name val="SEB SansSerif"/>
      <family val="2"/>
      <charset val="186"/>
      <scheme val="minor"/>
    </font>
    <font>
      <sz val="10"/>
      <name val="Arial"/>
      <family val="2"/>
      <charset val="186"/>
    </font>
    <font>
      <sz val="10"/>
      <color rgb="FF006100"/>
      <name val="SEB SansSerif"/>
      <family val="2"/>
    </font>
    <font>
      <sz val="11"/>
      <color theme="1"/>
      <name val="Palatino"/>
      <family val="2"/>
    </font>
    <font>
      <b/>
      <sz val="20"/>
      <name val="Arial"/>
      <family val="2"/>
    </font>
    <font>
      <u/>
      <sz val="10"/>
      <color theme="10"/>
      <name val="Times New Roman"/>
      <family val="1"/>
    </font>
    <font>
      <sz val="11"/>
      <color theme="1"/>
      <name val="SEB SansSerif"/>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18"/>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C0C0C0"/>
        <bgColor indexed="64"/>
      </patternFill>
    </fill>
    <fill>
      <patternFill patternType="solid">
        <fgColor theme="0" tint="-0.249977111117893"/>
        <bgColor indexed="64"/>
      </patternFill>
    </fill>
    <fill>
      <patternFill patternType="solid">
        <fgColor rgb="FFFFFFCC"/>
      </patternFill>
    </fill>
    <fill>
      <patternFill patternType="solid">
        <fgColor rgb="FFC6EFCE"/>
      </patternFill>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n">
        <color indexed="55"/>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1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70">
    <xf numFmtId="0" fontId="0" fillId="0" borderId="0"/>
    <xf numFmtId="0" fontId="10" fillId="0" borderId="0"/>
    <xf numFmtId="0" fontId="12" fillId="0" borderId="0"/>
    <xf numFmtId="0" fontId="16" fillId="0" borderId="0"/>
    <xf numFmtId="0" fontId="16" fillId="0" borderId="0"/>
    <xf numFmtId="0" fontId="16" fillId="0" borderId="0"/>
    <xf numFmtId="0" fontId="13" fillId="0" borderId="0">
      <alignment vertical="center"/>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12" fillId="20" borderId="12" applyNumberFormat="0" applyFont="0" applyAlignment="0" applyProtection="0"/>
    <xf numFmtId="0" fontId="13" fillId="20" borderId="12" applyNumberFormat="0" applyFont="0" applyAlignment="0" applyProtection="0"/>
    <xf numFmtId="0" fontId="36" fillId="3" borderId="0" applyNumberFormat="0" applyBorder="0" applyAlignment="0" applyProtection="0"/>
    <xf numFmtId="3" fontId="13" fillId="0" borderId="13" applyNumberFormat="0" applyFont="0" applyFill="0" applyBorder="0" applyAlignment="0" applyProtection="0">
      <alignment horizontal="right" vertical="top" wrapText="1"/>
    </xf>
    <xf numFmtId="0" fontId="19" fillId="21" borderId="14" applyNumberFormat="0" applyAlignment="0" applyProtection="0"/>
    <xf numFmtId="0" fontId="20" fillId="4" borderId="0" applyNumberFormat="0" applyBorder="0" applyAlignment="0" applyProtection="0"/>
    <xf numFmtId="0" fontId="37" fillId="21" borderId="14" applyNumberFormat="0" applyAlignment="0" applyProtection="0"/>
    <xf numFmtId="0" fontId="38" fillId="22" borderId="15" applyNumberFormat="0" applyAlignment="0" applyProtection="0"/>
    <xf numFmtId="0" fontId="54" fillId="23" borderId="0" applyNumberFormat="0" applyFont="0" applyFill="0" applyBorder="0" applyAlignment="0" applyProtection="0">
      <alignment vertical="top" wrapText="1"/>
    </xf>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53" fillId="0" borderId="0" applyFont="0" applyFill="0" applyBorder="0" applyAlignment="0" applyProtection="0"/>
    <xf numFmtId="166" fontId="13" fillId="0" borderId="0" applyFont="0" applyFill="0" applyBorder="0" applyAlignment="0" applyProtection="0"/>
    <xf numFmtId="168" fontId="11" fillId="0" borderId="0" applyFont="0" applyFill="0" applyBorder="0" applyAlignment="0" applyProtection="0"/>
    <xf numFmtId="168" fontId="56" fillId="0" borderId="0" applyFont="0" applyFill="0" applyBorder="0" applyAlignment="0" applyProtection="0"/>
    <xf numFmtId="167" fontId="13" fillId="0" borderId="0" applyFont="0" applyFill="0" applyBorder="0" applyAlignment="0" applyProtection="0"/>
    <xf numFmtId="166" fontId="11" fillId="0" borderId="0" applyFont="0" applyFill="0" applyBorder="0" applyAlignment="0" applyProtection="0"/>
    <xf numFmtId="0" fontId="21" fillId="3" borderId="0" applyNumberFormat="0" applyBorder="0" applyAlignment="0" applyProtection="0"/>
    <xf numFmtId="169" fontId="12" fillId="0" borderId="0" applyFont="0" applyFill="0" applyBorder="0" applyAlignment="0" applyProtection="0"/>
    <xf numFmtId="169" fontId="13" fillId="0" borderId="0" applyFont="0" applyFill="0" applyBorder="0" applyAlignment="0" applyProtection="0"/>
    <xf numFmtId="0" fontId="39"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2" fillId="0" borderId="0" applyNumberFormat="0" applyFill="0" applyBorder="0" applyAlignment="0" applyProtection="0"/>
    <xf numFmtId="0" fontId="40" fillId="4" borderId="0" applyNumberFormat="0" applyBorder="0" applyAlignment="0" applyProtection="0"/>
    <xf numFmtId="3" fontId="55" fillId="0" borderId="0"/>
    <xf numFmtId="0" fontId="41" fillId="0" borderId="16" applyNumberFormat="0" applyFill="0" applyAlignment="0" applyProtection="0"/>
    <xf numFmtId="0" fontId="42" fillId="0" borderId="17" applyNumberFormat="0" applyFill="0" applyAlignment="0" applyProtection="0"/>
    <xf numFmtId="0" fontId="52" fillId="0" borderId="0" applyNumberFormat="0" applyFill="0" applyBorder="0" applyAlignment="0" applyProtection="0"/>
    <xf numFmtId="0" fontId="43" fillId="0" borderId="18" applyNumberFormat="0" applyFill="0" applyAlignment="0" applyProtection="0"/>
    <xf numFmtId="0" fontId="43" fillId="0" borderId="0" applyNumberFormat="0" applyFill="0" applyBorder="0" applyAlignment="0" applyProtection="0"/>
    <xf numFmtId="0" fontId="14" fillId="24" borderId="8" applyFont="0" applyBorder="0">
      <alignment horizontal="center" wrapText="1"/>
    </xf>
    <xf numFmtId="0" fontId="23" fillId="7" borderId="14" applyNumberFormat="0" applyAlignment="0" applyProtection="0"/>
    <xf numFmtId="0" fontId="44" fillId="7" borderId="14" applyNumberFormat="0" applyAlignment="0" applyProtection="0"/>
    <xf numFmtId="0" fontId="24" fillId="22" borderId="15" applyNumberFormat="0" applyAlignment="0" applyProtection="0"/>
    <xf numFmtId="0" fontId="45" fillId="0" borderId="19" applyNumberFormat="0" applyFill="0" applyAlignment="0" applyProtection="0"/>
    <xf numFmtId="0" fontId="25" fillId="0" borderId="19" applyNumberFormat="0" applyFill="0" applyAlignment="0" applyProtection="0"/>
    <xf numFmtId="0" fontId="26" fillId="25" borderId="0" applyNumberFormat="0" applyBorder="0" applyAlignment="0" applyProtection="0"/>
    <xf numFmtId="0" fontId="12" fillId="0" borderId="0"/>
    <xf numFmtId="0" fontId="12" fillId="0" borderId="0">
      <alignment horizontal="left" wrapText="1"/>
    </xf>
    <xf numFmtId="0" fontId="13" fillId="0" borderId="0"/>
    <xf numFmtId="0" fontId="13" fillId="0" borderId="0"/>
    <xf numFmtId="0" fontId="9" fillId="0" borderId="0"/>
    <xf numFmtId="0" fontId="9" fillId="0" borderId="0"/>
    <xf numFmtId="0" fontId="13" fillId="0" borderId="0">
      <alignment horizontal="left" wrapText="1"/>
    </xf>
    <xf numFmtId="0" fontId="13" fillId="0" borderId="0"/>
    <xf numFmtId="0" fontId="56" fillId="0" borderId="0" applyNumberFormat="0" applyBorder="0" applyAlignment="0"/>
    <xf numFmtId="0" fontId="53" fillId="0" borderId="0"/>
    <xf numFmtId="0" fontId="11" fillId="0" borderId="0"/>
    <xf numFmtId="0" fontId="13" fillId="0" borderId="0">
      <alignment horizontal="left" wrapText="1"/>
    </xf>
    <xf numFmtId="0" fontId="53" fillId="0" borderId="0"/>
    <xf numFmtId="0" fontId="53" fillId="0" borderId="0"/>
    <xf numFmtId="0" fontId="56" fillId="0" borderId="0" applyNumberFormat="0" applyBorder="0" applyAlignment="0"/>
    <xf numFmtId="0" fontId="11" fillId="0" borderId="0"/>
    <xf numFmtId="0" fontId="13" fillId="0" borderId="0">
      <alignment horizontal="left" wrapText="1"/>
    </xf>
    <xf numFmtId="0" fontId="56" fillId="0" borderId="0" applyNumberFormat="0" applyBorder="0" applyAlignment="0"/>
    <xf numFmtId="0" fontId="9" fillId="0" borderId="0"/>
    <xf numFmtId="0" fontId="11" fillId="0" borderId="0"/>
    <xf numFmtId="0" fontId="53" fillId="0" borderId="0"/>
    <xf numFmtId="170" fontId="57" fillId="0" borderId="0"/>
    <xf numFmtId="0" fontId="34" fillId="20" borderId="12" applyNumberFormat="0" applyFont="0" applyAlignment="0" applyProtection="0"/>
    <xf numFmtId="3" fontId="13" fillId="26" borderId="2" applyFont="0">
      <alignment horizontal="right" vertical="center"/>
      <protection locked="0"/>
    </xf>
    <xf numFmtId="0" fontId="46" fillId="21" borderId="2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4" fillId="27" borderId="0" applyNumberFormat="0" applyFont="0" applyFill="0" applyBorder="0" applyAlignment="0" applyProtection="0">
      <alignment horizontal="right" vertical="top" wrapText="1"/>
    </xf>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47" fillId="26" borderId="0" applyNumberFormat="0" applyBorder="0" applyAlignment="0" applyProtection="0"/>
    <xf numFmtId="0" fontId="48" fillId="0" borderId="0" applyNumberFormat="0" applyFill="0" applyAlignment="0" applyProtection="0"/>
    <xf numFmtId="0" fontId="47" fillId="0" borderId="0"/>
    <xf numFmtId="0" fontId="49" fillId="0" borderId="11" applyNumberFormat="0" applyFill="0" applyAlignment="0" applyProtection="0"/>
    <xf numFmtId="0" fontId="47" fillId="0" borderId="21" applyNumberFormat="0" applyFill="0" applyAlignment="0" applyProtection="0"/>
    <xf numFmtId="0" fontId="15" fillId="0" borderId="0"/>
    <xf numFmtId="0" fontId="31" fillId="0" borderId="22" applyNumberFormat="0" applyFill="0" applyAlignment="0" applyProtection="0"/>
    <xf numFmtId="0" fontId="27" fillId="0" borderId="0" applyNumberFormat="0" applyFill="0" applyBorder="0" applyAlignment="0" applyProtection="0"/>
    <xf numFmtId="0" fontId="50" fillId="0" borderId="22" applyNumberFormat="0" applyFill="0" applyAlignment="0" applyProtection="0"/>
    <xf numFmtId="166" fontId="12" fillId="0" borderId="0" applyFont="0" applyFill="0" applyBorder="0" applyAlignment="0" applyProtection="0"/>
    <xf numFmtId="0" fontId="13" fillId="0" borderId="23"/>
    <xf numFmtId="0" fontId="32" fillId="21" borderId="20" applyNumberFormat="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12" fillId="0" borderId="0">
      <alignment vertical="center"/>
    </xf>
    <xf numFmtId="0" fontId="12" fillId="20" borderId="12" applyNumberFormat="0" applyFont="0" applyAlignment="0" applyProtection="0"/>
    <xf numFmtId="3" fontId="12" fillId="0" borderId="13" applyNumberFormat="0" applyFont="0" applyFill="0" applyBorder="0" applyAlignment="0" applyProtection="0">
      <alignment horizontal="right" vertical="top" wrapText="1"/>
    </xf>
    <xf numFmtId="166"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0" fontId="12" fillId="0" borderId="0"/>
    <xf numFmtId="0" fontId="12" fillId="0" borderId="0"/>
    <xf numFmtId="0" fontId="8" fillId="0" borderId="0"/>
    <xf numFmtId="0" fontId="8" fillId="0" borderId="0"/>
    <xf numFmtId="0" fontId="12" fillId="0" borderId="0">
      <alignment horizontal="left" wrapText="1"/>
    </xf>
    <xf numFmtId="0" fontId="12" fillId="0" borderId="0"/>
    <xf numFmtId="0" fontId="12" fillId="0" borderId="0">
      <alignment horizontal="left" wrapText="1"/>
    </xf>
    <xf numFmtId="0" fontId="12" fillId="0" borderId="0">
      <alignment horizontal="left" wrapText="1"/>
    </xf>
    <xf numFmtId="0" fontId="8" fillId="0" borderId="0"/>
    <xf numFmtId="3" fontId="12" fillId="26" borderId="2" applyFont="0">
      <alignment horizontal="right" vertical="center"/>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8" fillId="0" borderId="0"/>
    <xf numFmtId="9" fontId="5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40" fontId="58" fillId="24" borderId="0">
      <alignment horizontal="right"/>
    </xf>
    <xf numFmtId="0" fontId="60" fillId="28" borderId="0">
      <alignment horizontal="right"/>
    </xf>
    <xf numFmtId="0" fontId="54" fillId="29" borderId="7"/>
    <xf numFmtId="0" fontId="61" fillId="0" borderId="0" applyBorder="0">
      <alignment horizontal="centerContinuous"/>
    </xf>
    <xf numFmtId="0" fontId="62" fillId="0" borderId="0" applyBorder="0">
      <alignment horizontal="centerContinuous"/>
    </xf>
    <xf numFmtId="165" fontId="58" fillId="0" borderId="0" applyFont="0" applyFill="0" applyBorder="0" applyAlignment="0" applyProtection="0"/>
    <xf numFmtId="164" fontId="58" fillId="0" borderId="0" applyFont="0" applyFill="0" applyBorder="0" applyAlignment="0" applyProtection="0"/>
    <xf numFmtId="0" fontId="59" fillId="0" borderId="24"/>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9" fillId="20" borderId="0" applyNumberFormat="0" applyBorder="0" applyAlignment="0" applyProtection="0"/>
    <xf numFmtId="0" fontId="69" fillId="6" borderId="0" applyNumberFormat="0" applyBorder="0" applyAlignment="0" applyProtection="0"/>
    <xf numFmtId="0" fontId="69" fillId="3" borderId="0" applyNumberFormat="0" applyBorder="0" applyAlignment="0" applyProtection="0"/>
    <xf numFmtId="0" fontId="17" fillId="2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9" fillId="7" borderId="0" applyNumberFormat="0" applyBorder="0" applyAlignment="0" applyProtection="0"/>
    <xf numFmtId="0" fontId="69" fillId="25" borderId="0" applyNumberFormat="0" applyBorder="0" applyAlignment="0" applyProtection="0"/>
    <xf numFmtId="0" fontId="69" fillId="6" borderId="0" applyNumberFormat="0" applyBorder="0" applyAlignment="0" applyProtection="0"/>
    <xf numFmtId="0" fontId="70" fillId="31" borderId="0" applyNumberFormat="0" applyBorder="0" applyAlignment="0" applyProtection="0"/>
    <xf numFmtId="0" fontId="70" fillId="11" borderId="0" applyNumberFormat="0" applyBorder="0" applyAlignment="0" applyProtection="0"/>
    <xf numFmtId="0" fontId="70" fillId="30"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69" fillId="9" borderId="0" applyNumberFormat="0" applyBorder="0" applyAlignment="0" applyProtection="0"/>
    <xf numFmtId="0" fontId="17" fillId="20"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69" fillId="20" borderId="0" applyNumberFormat="0" applyBorder="0" applyAlignment="0" applyProtection="0"/>
    <xf numFmtId="0" fontId="69" fillId="9" borderId="0" applyNumberFormat="0" applyBorder="0" applyAlignment="0" applyProtection="0"/>
    <xf numFmtId="0" fontId="69" fillId="8" borderId="0" applyNumberFormat="0" applyBorder="0" applyAlignment="0" applyProtection="0"/>
    <xf numFmtId="0" fontId="70" fillId="6" borderId="0" applyNumberFormat="0" applyBorder="0" applyAlignment="0" applyProtection="0"/>
    <xf numFmtId="0" fontId="18" fillId="9" borderId="0" applyNumberFormat="0" applyBorder="0" applyAlignment="0" applyProtection="0"/>
    <xf numFmtId="0" fontId="17" fillId="25" borderId="0" applyNumberFormat="0" applyBorder="0" applyAlignment="0" applyProtection="0"/>
    <xf numFmtId="0" fontId="17" fillId="6" borderId="0" applyNumberFormat="0" applyBorder="0" applyAlignment="0" applyProtection="0"/>
    <xf numFmtId="0" fontId="70" fillId="9" borderId="0" applyNumberFormat="0" applyBorder="0" applyAlignment="0" applyProtection="0"/>
    <xf numFmtId="0" fontId="17" fillId="20" borderId="0" applyNumberFormat="0" applyBorder="0" applyAlignment="0" applyProtection="0"/>
    <xf numFmtId="0" fontId="70" fillId="19" borderId="0" applyNumberFormat="0" applyBorder="0" applyAlignment="0" applyProtection="0"/>
    <xf numFmtId="0" fontId="69" fillId="6" borderId="0" applyNumberFormat="0" applyBorder="0" applyAlignment="0" applyProtection="0"/>
    <xf numFmtId="0" fontId="18" fillId="19" borderId="0" applyNumberFormat="0" applyBorder="0" applyAlignment="0" applyProtection="0"/>
    <xf numFmtId="0" fontId="70" fillId="11" borderId="0" applyNumberFormat="0" applyBorder="0" applyAlignment="0" applyProtection="0"/>
    <xf numFmtId="0" fontId="70" fillId="14" borderId="0" applyNumberFormat="0" applyBorder="0" applyAlignment="0" applyProtection="0"/>
    <xf numFmtId="0" fontId="18" fillId="3" borderId="0" applyNumberFormat="0" applyBorder="0" applyAlignment="0" applyProtection="0"/>
    <xf numFmtId="0" fontId="70" fillId="19" borderId="0" applyNumberFormat="0" applyBorder="0" applyAlignment="0" applyProtection="0"/>
    <xf numFmtId="0" fontId="70" fillId="3" borderId="0" applyNumberFormat="0" applyBorder="0" applyAlignment="0" applyProtection="0"/>
    <xf numFmtId="0" fontId="70" fillId="6" borderId="0" applyNumberFormat="0" applyBorder="0" applyAlignment="0" applyProtection="0"/>
    <xf numFmtId="0" fontId="69" fillId="20" borderId="0" applyNumberFormat="0" applyBorder="0" applyAlignment="0" applyProtection="0"/>
    <xf numFmtId="0" fontId="70" fillId="17" borderId="0" applyNumberFormat="0" applyBorder="0" applyAlignment="0" applyProtection="0"/>
    <xf numFmtId="0" fontId="71" fillId="5" borderId="0" applyNumberFormat="0" applyBorder="0" applyAlignment="0" applyProtection="0"/>
    <xf numFmtId="0" fontId="64" fillId="32" borderId="14" applyNumberFormat="0" applyAlignment="0" applyProtection="0"/>
    <xf numFmtId="0" fontId="20" fillId="6" borderId="0" applyNumberFormat="0" applyBorder="0" applyAlignment="0" applyProtection="0"/>
    <xf numFmtId="0" fontId="72" fillId="32" borderId="14" applyNumberFormat="0" applyAlignment="0" applyProtection="0"/>
    <xf numFmtId="0" fontId="73" fillId="22" borderId="15" applyNumberFormat="0" applyAlignment="0" applyProtection="0"/>
    <xf numFmtId="168" fontId="12" fillId="0" borderId="0" applyFont="0" applyFill="0" applyBorder="0" applyAlignment="0" applyProtection="0"/>
    <xf numFmtId="168" fontId="12" fillId="0" borderId="0" applyFont="0" applyFill="0" applyBorder="0" applyAlignment="0" applyProtection="0"/>
    <xf numFmtId="0" fontId="21" fillId="5" borderId="0" applyNumberFormat="0" applyBorder="0" applyAlignment="0" applyProtection="0"/>
    <xf numFmtId="0" fontId="74" fillId="0" borderId="0" applyNumberFormat="0" applyFill="0" applyBorder="0" applyAlignment="0" applyProtection="0"/>
    <xf numFmtId="0" fontId="18" fillId="30" borderId="0" applyNumberFormat="0" applyBorder="0" applyAlignment="0" applyProtection="0"/>
    <xf numFmtId="0" fontId="18" fillId="19" borderId="0" applyNumberFormat="0" applyBorder="0" applyAlignment="0" applyProtection="0"/>
    <xf numFmtId="0" fontId="18" fillId="11" borderId="0" applyNumberFormat="0" applyBorder="0" applyAlignment="0" applyProtection="0"/>
    <xf numFmtId="0" fontId="18" fillId="31" borderId="0" applyNumberFormat="0" applyBorder="0" applyAlignment="0" applyProtection="0"/>
    <xf numFmtId="0" fontId="18" fillId="17" borderId="0" applyNumberFormat="0" applyBorder="0" applyAlignment="0" applyProtection="0"/>
    <xf numFmtId="0" fontId="75" fillId="6" borderId="0" applyNumberFormat="0" applyBorder="0" applyAlignment="0" applyProtection="0"/>
    <xf numFmtId="0" fontId="76" fillId="0" borderId="25"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0" applyNumberFormat="0" applyFill="0" applyBorder="0" applyAlignment="0" applyProtection="0"/>
    <xf numFmtId="0" fontId="63" fillId="0" borderId="0" applyNumberFormat="0" applyFill="0" applyBorder="0" applyAlignment="0" applyProtection="0">
      <alignment vertical="top"/>
      <protection locked="0"/>
    </xf>
    <xf numFmtId="0" fontId="23" fillId="25" borderId="14" applyNumberFormat="0" applyAlignment="0" applyProtection="0"/>
    <xf numFmtId="0" fontId="79" fillId="25" borderId="14" applyNumberFormat="0" applyAlignment="0" applyProtection="0"/>
    <xf numFmtId="0" fontId="80" fillId="0" borderId="28" applyNumberFormat="0" applyFill="0" applyAlignment="0" applyProtection="0"/>
    <xf numFmtId="0" fontId="33" fillId="0" borderId="28" applyNumberFormat="0" applyFill="0" applyAlignment="0" applyProtection="0"/>
    <xf numFmtId="171"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0" fontId="81" fillId="25" borderId="0" applyNumberFormat="0" applyBorder="0" applyAlignment="0" applyProtection="0"/>
    <xf numFmtId="0" fontId="56" fillId="0" borderId="0" applyNumberFormat="0" applyBorder="0" applyAlignment="0"/>
    <xf numFmtId="0" fontId="82" fillId="32" borderId="20" applyNumberFormat="0" applyAlignment="0" applyProtection="0"/>
    <xf numFmtId="0" fontId="68" fillId="0" borderId="0" applyNumberFormat="0" applyFill="0" applyBorder="0" applyAlignment="0" applyProtection="0"/>
    <xf numFmtId="0" fontId="65" fillId="0" borderId="25" applyNumberFormat="0" applyFill="0" applyAlignment="0" applyProtection="0"/>
    <xf numFmtId="0" fontId="66" fillId="0" borderId="26" applyNumberFormat="0" applyFill="0" applyAlignment="0" applyProtection="0"/>
    <xf numFmtId="0" fontId="67" fillId="0" borderId="27" applyNumberFormat="0" applyFill="0" applyAlignment="0" applyProtection="0"/>
    <xf numFmtId="0" fontId="67" fillId="0" borderId="0" applyNumberFormat="0" applyFill="0" applyBorder="0" applyAlignment="0" applyProtection="0"/>
    <xf numFmtId="0" fontId="31" fillId="0" borderId="29" applyNumberFormat="0" applyFill="0" applyAlignment="0" applyProtection="0"/>
    <xf numFmtId="0" fontId="68" fillId="0" borderId="0" applyNumberFormat="0" applyFill="0" applyBorder="0" applyAlignment="0" applyProtection="0"/>
    <xf numFmtId="0" fontId="83" fillId="0" borderId="29" applyNumberFormat="0" applyFill="0" applyAlignment="0" applyProtection="0"/>
    <xf numFmtId="0" fontId="32" fillId="32" borderId="20" applyNumberFormat="0" applyAlignment="0" applyProtection="0"/>
    <xf numFmtId="0" fontId="80"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8" fillId="0" borderId="0"/>
    <xf numFmtId="0" fontId="12" fillId="0" borderId="0"/>
    <xf numFmtId="0" fontId="12" fillId="0" borderId="0"/>
    <xf numFmtId="0" fontId="53" fillId="0" borderId="0"/>
    <xf numFmtId="166" fontId="12" fillId="0" borderId="0" applyFont="0" applyFill="0" applyBorder="0" applyAlignment="0" applyProtection="0"/>
    <xf numFmtId="0" fontId="8" fillId="0" borderId="0"/>
    <xf numFmtId="0" fontId="8" fillId="0" borderId="0"/>
    <xf numFmtId="0" fontId="8" fillId="0" borderId="0"/>
    <xf numFmtId="0" fontId="56" fillId="0" borderId="0" applyNumberFormat="0" applyBorder="0" applyAlignment="0"/>
    <xf numFmtId="0" fontId="12" fillId="0" borderId="0"/>
    <xf numFmtId="0" fontId="8"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8" fillId="0" borderId="0"/>
    <xf numFmtId="0" fontId="8" fillId="0" borderId="0"/>
    <xf numFmtId="0" fontId="8" fillId="0" borderId="0"/>
    <xf numFmtId="0" fontId="8" fillId="0" borderId="0"/>
    <xf numFmtId="0" fontId="8" fillId="0" borderId="0"/>
    <xf numFmtId="166" fontId="12" fillId="0" borderId="0" applyFont="0" applyFill="0" applyBorder="0" applyAlignment="0" applyProtection="0"/>
    <xf numFmtId="0" fontId="12" fillId="0" borderId="0"/>
    <xf numFmtId="0" fontId="8" fillId="0" borderId="0"/>
    <xf numFmtId="0" fontId="8" fillId="0" borderId="0"/>
    <xf numFmtId="0" fontId="8" fillId="0" borderId="0"/>
    <xf numFmtId="0" fontId="8" fillId="0" borderId="0"/>
    <xf numFmtId="0" fontId="8" fillId="0" borderId="0"/>
    <xf numFmtId="0" fontId="9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12" fillId="20" borderId="12" applyNumberFormat="0" applyFont="0" applyAlignment="0" applyProtection="0"/>
    <xf numFmtId="0" fontId="12" fillId="20" borderId="12" applyNumberFormat="0" applyFont="0" applyAlignment="0" applyProtection="0"/>
    <xf numFmtId="0" fontId="12" fillId="20" borderId="12" applyNumberFormat="0" applyFont="0" applyAlignment="0" applyProtection="0"/>
    <xf numFmtId="0" fontId="92" fillId="20" borderId="12" applyNumberFormat="0" applyFont="0" applyAlignment="0" applyProtection="0"/>
    <xf numFmtId="0" fontId="36" fillId="3" borderId="0" applyNumberFormat="0" applyBorder="0" applyAlignment="0" applyProtection="0"/>
    <xf numFmtId="0" fontId="37" fillId="21" borderId="14" applyNumberFormat="0" applyAlignment="0" applyProtection="0"/>
    <xf numFmtId="0" fontId="38" fillId="22" borderId="15" applyNumberFormat="0" applyAlignment="0" applyProtection="0"/>
    <xf numFmtId="166" fontId="53"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2"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16" applyNumberFormat="0" applyFill="0" applyAlignment="0" applyProtection="0"/>
    <xf numFmtId="0" fontId="42" fillId="0" borderId="17" applyNumberFormat="0" applyFill="0" applyAlignment="0" applyProtection="0"/>
    <xf numFmtId="0" fontId="43" fillId="0" borderId="18" applyNumberFormat="0" applyFill="0" applyAlignment="0" applyProtection="0"/>
    <xf numFmtId="0" fontId="43" fillId="0" borderId="0" applyNumberFormat="0" applyFill="0" applyBorder="0" applyAlignment="0" applyProtection="0"/>
    <xf numFmtId="0" fontId="44" fillId="7" borderId="14" applyNumberFormat="0" applyAlignment="0" applyProtection="0"/>
    <xf numFmtId="0" fontId="45" fillId="0" borderId="19" applyNumberFormat="0" applyFill="0" applyAlignment="0" applyProtection="0"/>
    <xf numFmtId="0" fontId="26" fillId="2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12" fillId="0" borderId="0">
      <alignment horizontal="left" wrapText="1"/>
    </xf>
    <xf numFmtId="0" fontId="10" fillId="0" borderId="0"/>
    <xf numFmtId="0" fontId="12" fillId="0" borderId="0">
      <alignment horizontal="left" wrapText="1"/>
    </xf>
    <xf numFmtId="0" fontId="92" fillId="0" borderId="0">
      <alignment horizontal="left" wrapText="1"/>
    </xf>
    <xf numFmtId="0" fontId="53" fillId="0" borderId="0"/>
    <xf numFmtId="0" fontId="56" fillId="0" borderId="0" applyNumberFormat="0" applyBorder="0" applyAlignment="0"/>
    <xf numFmtId="0" fontId="11" fillId="0" borderId="0"/>
    <xf numFmtId="0" fontId="12" fillId="0" borderId="0">
      <alignment horizontal="left" wrapText="1"/>
    </xf>
    <xf numFmtId="0" fontId="56"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34" fillId="20" borderId="12" applyNumberFormat="0" applyFont="0" applyAlignment="0" applyProtection="0"/>
    <xf numFmtId="0" fontId="46" fillId="21" borderId="20" applyNumberFormat="0" applyAlignment="0" applyProtection="0"/>
    <xf numFmtId="9" fontId="9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2"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27" fillId="0" borderId="0" applyNumberFormat="0" applyFill="0" applyBorder="0" applyAlignment="0" applyProtection="0"/>
    <xf numFmtId="0" fontId="50" fillId="0" borderId="22" applyNumberFormat="0" applyFill="0" applyAlignment="0" applyProtection="0"/>
    <xf numFmtId="0" fontId="51" fillId="0" borderId="0" applyNumberFormat="0" applyFill="0" applyBorder="0" applyAlignment="0" applyProtection="0"/>
    <xf numFmtId="9" fontId="90" fillId="0" borderId="0" applyFont="0" applyFill="0" applyBorder="0" applyAlignment="0" applyProtection="0"/>
    <xf numFmtId="0" fontId="6" fillId="0" borderId="0"/>
    <xf numFmtId="0" fontId="9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90" fillId="20" borderId="12" applyNumberFormat="0" applyFont="0" applyAlignment="0" applyProtection="0"/>
    <xf numFmtId="0" fontId="36" fillId="3" borderId="0" applyNumberFormat="0" applyBorder="0" applyAlignment="0" applyProtection="0"/>
    <xf numFmtId="0" fontId="37" fillId="21" borderId="14" applyNumberFormat="0" applyAlignment="0" applyProtection="0"/>
    <xf numFmtId="0" fontId="38" fillId="22" borderId="15" applyNumberFormat="0" applyAlignment="0" applyProtection="0"/>
    <xf numFmtId="166" fontId="90" fillId="0" borderId="0" applyFont="0" applyFill="0" applyBorder="0" applyAlignment="0" applyProtection="0"/>
    <xf numFmtId="169" fontId="90"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16" applyNumberFormat="0" applyFill="0" applyAlignment="0" applyProtection="0"/>
    <xf numFmtId="0" fontId="43" fillId="0" borderId="18" applyNumberFormat="0" applyFill="0" applyAlignment="0" applyProtection="0"/>
    <xf numFmtId="0" fontId="43" fillId="0" borderId="0" applyNumberFormat="0" applyFill="0" applyBorder="0" applyAlignment="0" applyProtection="0"/>
    <xf numFmtId="0" fontId="44" fillId="7" borderId="14" applyNumberFormat="0" applyAlignment="0" applyProtection="0"/>
    <xf numFmtId="0" fontId="45" fillId="0" borderId="19" applyNumberFormat="0" applyFill="0" applyAlignment="0" applyProtection="0"/>
    <xf numFmtId="0" fontId="26" fillId="25" borderId="0" applyNumberFormat="0" applyBorder="0" applyAlignment="0" applyProtection="0"/>
    <xf numFmtId="0" fontId="8" fillId="0" borderId="0"/>
    <xf numFmtId="0" fontId="53" fillId="0" borderId="0"/>
    <xf numFmtId="0" fontId="46" fillId="21" borderId="20" applyNumberFormat="0" applyAlignment="0" applyProtection="0"/>
    <xf numFmtId="9" fontId="90" fillId="0" borderId="0" applyFont="0" applyFill="0" applyBorder="0" applyAlignment="0" applyProtection="0"/>
    <xf numFmtId="0" fontId="27" fillId="0" borderId="0" applyNumberFormat="0" applyFill="0" applyBorder="0" applyAlignment="0" applyProtection="0"/>
    <xf numFmtId="0" fontId="50" fillId="0" borderId="22" applyNumberFormat="0" applyFill="0" applyAlignment="0" applyProtection="0"/>
    <xf numFmtId="0" fontId="51" fillId="0" borderId="0" applyNumberForma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12"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90" fillId="0" borderId="0">
      <alignment horizontal="left" wrapText="1"/>
    </xf>
    <xf numFmtId="0" fontId="94" fillId="0" borderId="0"/>
    <xf numFmtId="0" fontId="90" fillId="20" borderId="12" applyNumberFormat="0" applyFont="0" applyAlignment="0" applyProtection="0"/>
    <xf numFmtId="166" fontId="12" fillId="0" borderId="0" applyFont="0" applyFill="0" applyBorder="0" applyAlignment="0" applyProtection="0"/>
    <xf numFmtId="166" fontId="12"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9" fontId="90" fillId="0" borderId="0" applyFont="0" applyFill="0" applyBorder="0" applyAlignment="0" applyProtection="0"/>
    <xf numFmtId="0" fontId="90" fillId="0" borderId="0"/>
    <xf numFmtId="0" fontId="5" fillId="0" borderId="0"/>
    <xf numFmtId="0" fontId="90" fillId="0" borderId="0">
      <alignment horizontal="left" wrapText="1"/>
    </xf>
    <xf numFmtId="9" fontId="90" fillId="0" borderId="0" applyFont="0" applyFill="0" applyBorder="0" applyAlignment="0" applyProtection="0"/>
    <xf numFmtId="9" fontId="90" fillId="0" borderId="0" applyFont="0" applyFill="0" applyBorder="0" applyAlignment="0" applyProtection="0"/>
    <xf numFmtId="0" fontId="5" fillId="0" borderId="0"/>
    <xf numFmtId="0" fontId="95" fillId="0" borderId="0"/>
    <xf numFmtId="166" fontId="12" fillId="0" borderId="0" applyFont="0" applyFill="0" applyBorder="0" applyAlignment="0" applyProtection="0"/>
    <xf numFmtId="166" fontId="90" fillId="0" borderId="0" applyFont="0" applyFill="0" applyBorder="0" applyAlignment="0" applyProtection="0"/>
    <xf numFmtId="0" fontId="5" fillId="0" borderId="0"/>
    <xf numFmtId="166" fontId="90" fillId="0" borderId="0" applyFont="0" applyFill="0" applyBorder="0" applyAlignment="0" applyProtection="0"/>
    <xf numFmtId="0" fontId="94" fillId="0" borderId="0"/>
    <xf numFmtId="166" fontId="53" fillId="0" borderId="0" applyFont="0" applyFill="0" applyBorder="0" applyAlignment="0" applyProtection="0"/>
    <xf numFmtId="166" fontId="5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4" fillId="0" borderId="0"/>
    <xf numFmtId="0" fontId="4" fillId="0" borderId="0"/>
    <xf numFmtId="0" fontId="4" fillId="0" borderId="0"/>
    <xf numFmtId="0" fontId="4" fillId="0" borderId="0"/>
    <xf numFmtId="0" fontId="94" fillId="0" borderId="0"/>
    <xf numFmtId="0" fontId="96" fillId="0" borderId="0"/>
    <xf numFmtId="0" fontId="11" fillId="35" borderId="30" applyNumberFormat="0" applyFont="0" applyAlignment="0" applyProtection="0"/>
    <xf numFmtId="0" fontId="97" fillId="36" borderId="0" applyNumberFormat="0" applyBorder="0" applyAlignment="0" applyProtection="0"/>
    <xf numFmtId="0" fontId="3" fillId="0" borderId="0"/>
    <xf numFmtId="166" fontId="12" fillId="0" borderId="0" applyFont="0" applyFill="0" applyBorder="0" applyAlignment="0" applyProtection="0"/>
    <xf numFmtId="166" fontId="12"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0" fillId="0" borderId="0"/>
    <xf numFmtId="0" fontId="98" fillId="0" borderId="0"/>
    <xf numFmtId="0" fontId="56" fillId="0" borderId="0" applyNumberFormat="0" applyBorder="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2" fillId="0" borderId="0">
      <alignment vertical="top"/>
    </xf>
    <xf numFmtId="43" fontId="11"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0" fontId="99" fillId="24" borderId="31" applyNumberFormat="0" applyFill="0" applyBorder="0" applyAlignment="0" applyProtection="0">
      <alignment horizontal="left"/>
    </xf>
    <xf numFmtId="0" fontId="10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center"/>
    </xf>
    <xf numFmtId="0" fontId="101" fillId="0" borderId="0"/>
    <xf numFmtId="0" fontId="1" fillId="0" borderId="0"/>
    <xf numFmtId="0" fontId="1" fillId="0" borderId="0"/>
  </cellStyleXfs>
  <cellXfs count="140">
    <xf numFmtId="0" fontId="0" fillId="0" borderId="0" xfId="0"/>
    <xf numFmtId="0" fontId="84" fillId="0" borderId="0" xfId="0" applyFont="1"/>
    <xf numFmtId="0" fontId="86" fillId="0" borderId="0" xfId="0" applyFont="1"/>
    <xf numFmtId="0" fontId="84" fillId="0" borderId="0" xfId="0" applyFont="1" applyBorder="1"/>
    <xf numFmtId="0" fontId="84" fillId="0" borderId="0" xfId="0" applyFont="1" applyAlignment="1">
      <alignment horizontal="center" vertical="center"/>
    </xf>
    <xf numFmtId="0" fontId="84" fillId="0" borderId="0" xfId="0" applyFont="1" applyFill="1"/>
    <xf numFmtId="0" fontId="84" fillId="0" borderId="0" xfId="0" applyFont="1" applyFill="1" applyBorder="1"/>
    <xf numFmtId="0" fontId="84" fillId="0" borderId="0" xfId="0" applyFont="1" applyAlignment="1">
      <alignment horizontal="center"/>
    </xf>
    <xf numFmtId="0" fontId="87" fillId="0" borderId="0" xfId="0" applyFont="1" applyFill="1" applyAlignment="1">
      <alignment horizontal="center"/>
    </xf>
    <xf numFmtId="0" fontId="7" fillId="0" borderId="0" xfId="309" applyFont="1"/>
    <xf numFmtId="0" fontId="7" fillId="0" borderId="0" xfId="307" applyFont="1" applyFill="1" applyBorder="1" applyAlignment="1">
      <alignment wrapText="1"/>
    </xf>
    <xf numFmtId="3" fontId="7" fillId="0" borderId="0" xfId="307" applyNumberFormat="1" applyFont="1" applyFill="1"/>
    <xf numFmtId="0" fontId="91" fillId="0" borderId="0" xfId="307" applyFont="1" applyFill="1" applyBorder="1" applyAlignment="1">
      <alignment wrapText="1"/>
    </xf>
    <xf numFmtId="0" fontId="91" fillId="0" borderId="0" xfId="151" applyFont="1" applyFill="1" applyBorder="1" applyAlignment="1">
      <alignment wrapText="1"/>
    </xf>
    <xf numFmtId="0" fontId="7" fillId="0" borderId="0" xfId="307" applyFont="1" applyFill="1" applyBorder="1" applyAlignment="1"/>
    <xf numFmtId="3" fontId="91" fillId="0" borderId="0" xfId="307" applyNumberFormat="1" applyFont="1" applyFill="1"/>
    <xf numFmtId="3" fontId="7" fillId="0" borderId="10" xfId="307" applyNumberFormat="1" applyFont="1" applyFill="1" applyBorder="1"/>
    <xf numFmtId="0" fontId="7" fillId="0" borderId="0" xfId="309" applyFont="1" applyFill="1"/>
    <xf numFmtId="3" fontId="7" fillId="0" borderId="0" xfId="309" applyNumberFormat="1" applyFont="1" applyFill="1"/>
    <xf numFmtId="3" fontId="7" fillId="0" borderId="10" xfId="309" applyNumberFormat="1" applyFont="1" applyFill="1" applyBorder="1"/>
    <xf numFmtId="0" fontId="85" fillId="0" borderId="0" xfId="309" applyFont="1" applyFill="1" applyBorder="1" applyAlignment="1">
      <alignment horizontal="left"/>
    </xf>
    <xf numFmtId="0" fontId="85" fillId="0" borderId="0" xfId="309" applyFont="1" applyFill="1"/>
    <xf numFmtId="0" fontId="84" fillId="0" borderId="0" xfId="309" applyFont="1"/>
    <xf numFmtId="0" fontId="84" fillId="0" borderId="0" xfId="309" applyFont="1" applyFill="1"/>
    <xf numFmtId="0" fontId="86" fillId="0" borderId="0" xfId="309" applyFont="1" applyFill="1"/>
    <xf numFmtId="3" fontId="85" fillId="0" borderId="0" xfId="307" applyNumberFormat="1" applyFont="1" applyFill="1"/>
    <xf numFmtId="0" fontId="89" fillId="0" borderId="0" xfId="309" applyFont="1" applyFill="1"/>
    <xf numFmtId="0" fontId="86" fillId="0" borderId="0" xfId="309" applyFont="1"/>
    <xf numFmtId="0" fontId="84" fillId="0" borderId="10" xfId="307" applyFont="1" applyFill="1" applyBorder="1"/>
    <xf numFmtId="0" fontId="88" fillId="0" borderId="0" xfId="307" applyFont="1" applyFill="1" applyBorder="1" applyAlignment="1">
      <alignment wrapText="1"/>
    </xf>
    <xf numFmtId="3" fontId="89" fillId="0" borderId="0" xfId="307" applyNumberFormat="1" applyFont="1" applyFill="1"/>
    <xf numFmtId="0" fontId="84" fillId="0" borderId="0" xfId="307" applyFont="1" applyFill="1" applyBorder="1" applyAlignment="1">
      <alignment wrapText="1"/>
    </xf>
    <xf numFmtId="0" fontId="84" fillId="0" borderId="10" xfId="307" applyFont="1" applyFill="1" applyBorder="1" applyAlignment="1">
      <alignment wrapText="1"/>
    </xf>
    <xf numFmtId="0" fontId="86" fillId="0" borderId="0" xfId="307" applyFont="1" applyFill="1" applyBorder="1" applyAlignment="1">
      <alignment wrapText="1"/>
    </xf>
    <xf numFmtId="0" fontId="85" fillId="0" borderId="0" xfId="307" applyFont="1" applyFill="1"/>
    <xf numFmtId="0" fontId="7" fillId="0" borderId="10" xfId="309" applyFont="1" applyFill="1" applyBorder="1"/>
    <xf numFmtId="3" fontId="85" fillId="0" borderId="0" xfId="309" applyNumberFormat="1" applyFont="1" applyFill="1" applyAlignment="1">
      <alignment horizontal="left"/>
    </xf>
    <xf numFmtId="3" fontId="7" fillId="0" borderId="0" xfId="309" applyNumberFormat="1" applyFont="1" applyFill="1" applyAlignment="1">
      <alignment horizontal="center"/>
    </xf>
    <xf numFmtId="3" fontId="7" fillId="0" borderId="0" xfId="309" applyNumberFormat="1" applyFont="1" applyFill="1" applyAlignment="1">
      <alignment wrapText="1"/>
    </xf>
    <xf numFmtId="3" fontId="85" fillId="0" borderId="9" xfId="309" applyNumberFormat="1" applyFont="1" applyFill="1" applyBorder="1" applyAlignment="1">
      <alignment horizontal="center"/>
    </xf>
    <xf numFmtId="3" fontId="85" fillId="0" borderId="9" xfId="309" applyNumberFormat="1" applyFont="1" applyFill="1" applyBorder="1"/>
    <xf numFmtId="3" fontId="85" fillId="0" borderId="0" xfId="309" applyNumberFormat="1" applyFont="1" applyFill="1"/>
    <xf numFmtId="3" fontId="7" fillId="0" borderId="10" xfId="309" applyNumberFormat="1" applyFont="1" applyFill="1" applyBorder="1" applyAlignment="1">
      <alignment horizontal="center"/>
    </xf>
    <xf numFmtId="3" fontId="7" fillId="0" borderId="10" xfId="309" applyNumberFormat="1" applyFont="1" applyFill="1" applyBorder="1" applyAlignment="1">
      <alignment wrapText="1"/>
    </xf>
    <xf numFmtId="3" fontId="85" fillId="0" borderId="1" xfId="309" applyNumberFormat="1" applyFont="1" applyFill="1" applyBorder="1" applyAlignment="1">
      <alignment horizontal="center"/>
    </xf>
    <xf numFmtId="3" fontId="85" fillId="0" borderId="1" xfId="309" applyNumberFormat="1" applyFont="1" applyFill="1" applyBorder="1"/>
    <xf numFmtId="3" fontId="85" fillId="0" borderId="0" xfId="309" applyNumberFormat="1" applyFont="1" applyFill="1" applyAlignment="1">
      <alignment horizontal="center"/>
    </xf>
    <xf numFmtId="3" fontId="85" fillId="0" borderId="10" xfId="309" applyNumberFormat="1" applyFont="1" applyFill="1" applyBorder="1" applyAlignment="1">
      <alignment horizontal="center"/>
    </xf>
    <xf numFmtId="3" fontId="85" fillId="0" borderId="10" xfId="309" applyNumberFormat="1" applyFont="1" applyFill="1" applyBorder="1"/>
    <xf numFmtId="0" fontId="91" fillId="0" borderId="0" xfId="309" applyFont="1" applyFill="1" applyAlignment="1">
      <alignment vertical="center"/>
    </xf>
    <xf numFmtId="0" fontId="7" fillId="0" borderId="10" xfId="309" applyFont="1" applyBorder="1"/>
    <xf numFmtId="0" fontId="93" fillId="0" borderId="0" xfId="309" applyFont="1" applyFill="1"/>
    <xf numFmtId="0" fontId="85" fillId="33" borderId="9" xfId="309" applyFont="1" applyFill="1" applyBorder="1" applyAlignment="1">
      <alignment horizontal="center" vertical="center" wrapText="1" readingOrder="1"/>
    </xf>
    <xf numFmtId="14" fontId="85" fillId="33" borderId="10" xfId="309" quotePrefix="1" applyNumberFormat="1" applyFont="1" applyFill="1" applyBorder="1" applyAlignment="1">
      <alignment horizontal="center" vertical="center" wrapText="1" readingOrder="1"/>
    </xf>
    <xf numFmtId="3" fontId="85" fillId="0" borderId="0" xfId="151" applyNumberFormat="1" applyFont="1" applyFill="1" applyBorder="1"/>
    <xf numFmtId="0" fontId="7" fillId="0" borderId="0" xfId="309" applyFont="1" applyFill="1" applyAlignment="1">
      <alignment horizontal="center" vertical="center"/>
    </xf>
    <xf numFmtId="3" fontId="84" fillId="0" borderId="0" xfId="0" applyNumberFormat="1" applyFont="1"/>
    <xf numFmtId="0" fontId="84" fillId="0" borderId="0" xfId="0" applyFont="1" applyFill="1" applyBorder="1" applyAlignment="1">
      <alignment horizontal="center" vertical="center"/>
    </xf>
    <xf numFmtId="0" fontId="84" fillId="0" borderId="0" xfId="0" applyFont="1" applyFill="1" applyBorder="1" applyAlignment="1">
      <alignment wrapText="1"/>
    </xf>
    <xf numFmtId="0" fontId="86" fillId="0" borderId="0" xfId="0" applyFont="1" applyFill="1" applyBorder="1" applyAlignment="1">
      <alignment wrapText="1"/>
    </xf>
    <xf numFmtId="0" fontId="84" fillId="0" borderId="10" xfId="0" applyFont="1" applyFill="1" applyBorder="1" applyAlignment="1">
      <alignment wrapText="1"/>
    </xf>
    <xf numFmtId="15" fontId="85" fillId="34" borderId="10" xfId="307" quotePrefix="1" applyNumberFormat="1" applyFont="1" applyFill="1" applyBorder="1" applyAlignment="1">
      <alignment horizontal="center" vertical="center" wrapText="1"/>
    </xf>
    <xf numFmtId="3" fontId="84" fillId="0" borderId="0" xfId="0" applyNumberFormat="1" applyFont="1" applyFill="1"/>
    <xf numFmtId="0" fontId="84" fillId="0" borderId="0" xfId="0" applyFont="1" applyFill="1" applyAlignment="1">
      <alignment horizontal="center" vertical="center"/>
    </xf>
    <xf numFmtId="0" fontId="84" fillId="0" borderId="0" xfId="0" applyFont="1" applyFill="1" applyAlignment="1">
      <alignment vertical="center"/>
    </xf>
    <xf numFmtId="174" fontId="7" fillId="0" borderId="0" xfId="172" applyNumberFormat="1" applyFont="1" applyFill="1"/>
    <xf numFmtId="10" fontId="7" fillId="0" borderId="0" xfId="172" applyNumberFormat="1" applyFont="1" applyFill="1"/>
    <xf numFmtId="3" fontId="86" fillId="0" borderId="0" xfId="0" applyNumberFormat="1" applyFont="1" applyFill="1" applyBorder="1" applyAlignment="1">
      <alignment wrapText="1"/>
    </xf>
    <xf numFmtId="0" fontId="86" fillId="33" borderId="1" xfId="0" quotePrefix="1" applyFont="1" applyFill="1" applyBorder="1" applyAlignment="1">
      <alignment horizontal="left" wrapText="1"/>
    </xf>
    <xf numFmtId="0" fontId="86" fillId="33" borderId="1" xfId="0" applyFont="1" applyFill="1" applyBorder="1" applyAlignment="1">
      <alignment horizontal="center" vertical="center" wrapText="1"/>
    </xf>
    <xf numFmtId="0" fontId="84" fillId="0" borderId="0" xfId="309" applyFont="1" applyFill="1" applyAlignment="1"/>
    <xf numFmtId="0" fontId="89" fillId="0" borderId="0" xfId="0" applyFont="1"/>
    <xf numFmtId="0" fontId="85" fillId="0" borderId="2" xfId="309" applyFont="1" applyFill="1" applyBorder="1" applyAlignment="1">
      <alignment horizontal="center" vertical="center" wrapText="1"/>
    </xf>
    <xf numFmtId="0" fontId="7" fillId="0" borderId="0" xfId="309" applyFont="1" applyFill="1" applyAlignment="1">
      <alignment horizontal="left" vertical="center"/>
    </xf>
    <xf numFmtId="0" fontId="7" fillId="0" borderId="0" xfId="309" applyFont="1" applyFill="1" applyAlignment="1">
      <alignment horizontal="left"/>
    </xf>
    <xf numFmtId="0" fontId="7" fillId="0" borderId="0" xfId="309" applyFont="1" applyFill="1" applyAlignment="1">
      <alignment vertical="center"/>
    </xf>
    <xf numFmtId="3" fontId="84" fillId="0" borderId="0" xfId="0" applyNumberFormat="1" applyFont="1" applyFill="1" applyBorder="1" applyAlignment="1">
      <alignment wrapText="1"/>
    </xf>
    <xf numFmtId="3" fontId="84" fillId="0" borderId="10" xfId="0" applyNumberFormat="1" applyFont="1" applyFill="1" applyBorder="1" applyAlignment="1">
      <alignment wrapText="1"/>
    </xf>
    <xf numFmtId="0" fontId="86" fillId="0" borderId="0" xfId="0" applyFont="1" applyFill="1"/>
    <xf numFmtId="3" fontId="7" fillId="0" borderId="10" xfId="151" applyNumberFormat="1" applyFont="1" applyFill="1" applyBorder="1"/>
    <xf numFmtId="0" fontId="84" fillId="0" borderId="0" xfId="0" applyFont="1" applyFill="1" applyBorder="1" applyAlignment="1">
      <alignment horizontal="right" vertical="center"/>
    </xf>
    <xf numFmtId="3" fontId="7" fillId="0" borderId="0" xfId="151" applyNumberFormat="1" applyFont="1" applyFill="1" applyBorder="1"/>
    <xf numFmtId="0" fontId="84" fillId="0" borderId="2" xfId="309" applyFont="1" applyFill="1" applyBorder="1"/>
    <xf numFmtId="0" fontId="7" fillId="0" borderId="2" xfId="309" applyFont="1" applyFill="1" applyBorder="1" applyAlignment="1">
      <alignment horizontal="left" wrapText="1"/>
    </xf>
    <xf numFmtId="0" fontId="7" fillId="0" borderId="2" xfId="309" applyFont="1" applyFill="1" applyBorder="1" applyAlignment="1">
      <alignment horizontal="center"/>
    </xf>
    <xf numFmtId="0" fontId="85" fillId="0" borderId="2" xfId="309" applyFont="1" applyFill="1" applyBorder="1" applyAlignment="1">
      <alignment horizontal="left" wrapText="1"/>
    </xf>
    <xf numFmtId="0" fontId="91" fillId="0" borderId="2" xfId="309" applyFont="1" applyFill="1" applyBorder="1" applyAlignment="1">
      <alignment horizontal="center"/>
    </xf>
    <xf numFmtId="0" fontId="7" fillId="0" borderId="2" xfId="309" applyFont="1" applyFill="1" applyBorder="1" applyAlignment="1">
      <alignment horizontal="center" wrapText="1"/>
    </xf>
    <xf numFmtId="0" fontId="84" fillId="0" borderId="2" xfId="309" applyFont="1" applyFill="1" applyBorder="1" applyAlignment="1">
      <alignment horizontal="right"/>
    </xf>
    <xf numFmtId="175" fontId="7" fillId="0" borderId="2" xfId="309" applyNumberFormat="1" applyFont="1" applyFill="1" applyBorder="1" applyAlignment="1">
      <alignment horizontal="center"/>
    </xf>
    <xf numFmtId="9" fontId="7" fillId="0" borderId="2" xfId="309" applyNumberFormat="1" applyFont="1" applyFill="1" applyBorder="1" applyAlignment="1">
      <alignment horizontal="center"/>
    </xf>
    <xf numFmtId="176" fontId="7" fillId="0" borderId="2" xfId="309" applyNumberFormat="1" applyFont="1" applyFill="1" applyBorder="1" applyAlignment="1">
      <alignment horizontal="center"/>
    </xf>
    <xf numFmtId="14" fontId="7" fillId="0" borderId="2" xfId="309" applyNumberFormat="1" applyFont="1" applyFill="1" applyBorder="1" applyAlignment="1">
      <alignment horizontal="center" wrapText="1"/>
    </xf>
    <xf numFmtId="0" fontId="7" fillId="0" borderId="2" xfId="309" applyFont="1" applyFill="1" applyBorder="1" applyAlignment="1">
      <alignment horizontal="center" vertical="top" wrapText="1"/>
    </xf>
    <xf numFmtId="0" fontId="91" fillId="0" borderId="0" xfId="309" quotePrefix="1" applyFont="1" applyFill="1"/>
    <xf numFmtId="0" fontId="86" fillId="0" borderId="10" xfId="309" applyFont="1" applyFill="1" applyBorder="1"/>
    <xf numFmtId="3" fontId="7" fillId="0" borderId="2" xfId="309" applyNumberFormat="1" applyFont="1" applyFill="1" applyBorder="1" applyAlignment="1">
      <alignment horizontal="center"/>
    </xf>
    <xf numFmtId="0" fontId="86" fillId="0" borderId="0" xfId="309" applyFont="1" applyFill="1" applyBorder="1" applyAlignment="1">
      <alignment horizontal="left"/>
    </xf>
    <xf numFmtId="0" fontId="84" fillId="0" borderId="0" xfId="0" applyFont="1" applyFill="1" applyAlignment="1">
      <alignment horizontal="center"/>
    </xf>
    <xf numFmtId="0" fontId="7" fillId="0" borderId="0" xfId="714" applyFont="1" applyFill="1" applyBorder="1" applyAlignment="1">
      <alignment horizontal="left" vertical="center"/>
    </xf>
    <xf numFmtId="0" fontId="7" fillId="0" borderId="0" xfId="715" applyFont="1" applyFill="1" applyBorder="1" applyAlignment="1">
      <alignment horizontal="left" vertical="center"/>
    </xf>
    <xf numFmtId="0" fontId="7" fillId="0" borderId="32" xfId="714" applyFont="1" applyFill="1" applyBorder="1" applyAlignment="1">
      <alignment horizontal="left" vertical="center"/>
    </xf>
    <xf numFmtId="0" fontId="7" fillId="0" borderId="33" xfId="714" applyFont="1" applyFill="1" applyBorder="1" applyAlignment="1">
      <alignment horizontal="left" vertical="center"/>
    </xf>
    <xf numFmtId="0" fontId="7" fillId="0" borderId="32" xfId="714" applyFont="1" applyFill="1" applyBorder="1" applyAlignment="1">
      <alignment horizontal="center" vertical="center"/>
    </xf>
    <xf numFmtId="0" fontId="7" fillId="0" borderId="33" xfId="714" applyFont="1" applyFill="1" applyBorder="1" applyAlignment="1">
      <alignment horizontal="center" vertical="center"/>
    </xf>
    <xf numFmtId="0" fontId="85" fillId="0" borderId="1" xfId="309" applyFont="1" applyFill="1" applyBorder="1" applyAlignment="1">
      <alignment horizontal="center" vertical="center" wrapText="1"/>
    </xf>
    <xf numFmtId="0" fontId="7" fillId="0" borderId="10" xfId="715" applyFont="1" applyFill="1" applyBorder="1" applyAlignment="1">
      <alignment horizontal="left" vertical="center"/>
    </xf>
    <xf numFmtId="0" fontId="86" fillId="34" borderId="9" xfId="307" applyFont="1" applyFill="1" applyBorder="1" applyAlignment="1">
      <alignment horizontal="center" vertical="center" wrapText="1"/>
    </xf>
    <xf numFmtId="0" fontId="7" fillId="0" borderId="0" xfId="309" applyFont="1" applyFill="1" applyAlignment="1">
      <alignment horizontal="center"/>
    </xf>
    <xf numFmtId="0" fontId="7" fillId="0" borderId="0" xfId="309" applyFont="1" applyFill="1" applyAlignment="1">
      <alignment horizontal="right"/>
    </xf>
    <xf numFmtId="0" fontId="7" fillId="0" borderId="10" xfId="309" applyFont="1" applyFill="1" applyBorder="1" applyAlignment="1">
      <alignment horizontal="right"/>
    </xf>
    <xf numFmtId="0" fontId="85" fillId="0" borderId="0" xfId="309" applyFont="1" applyFill="1" applyAlignment="1">
      <alignment horizontal="right"/>
    </xf>
    <xf numFmtId="0" fontId="7" fillId="0" borderId="0" xfId="309" applyFont="1" applyFill="1" applyAlignment="1">
      <alignment horizontal="right" wrapText="1"/>
    </xf>
    <xf numFmtId="0" fontId="7" fillId="0" borderId="1" xfId="309" applyFont="1" applyFill="1" applyBorder="1" applyAlignment="1">
      <alignment horizontal="right"/>
    </xf>
    <xf numFmtId="177" fontId="7" fillId="0" borderId="10" xfId="309" applyNumberFormat="1" applyFont="1" applyFill="1" applyBorder="1" applyAlignment="1">
      <alignment horizontal="right"/>
    </xf>
    <xf numFmtId="0" fontId="85" fillId="0" borderId="1" xfId="309" applyFont="1" applyFill="1" applyBorder="1" applyAlignment="1">
      <alignment horizontal="right"/>
    </xf>
    <xf numFmtId="3" fontId="7" fillId="0" borderId="0" xfId="309" applyNumberFormat="1" applyFont="1" applyFill="1" applyAlignment="1">
      <alignment horizontal="right"/>
    </xf>
    <xf numFmtId="0" fontId="84" fillId="0" borderId="0" xfId="309" applyFont="1" applyFill="1" applyAlignment="1">
      <alignment horizontal="center"/>
    </xf>
    <xf numFmtId="0" fontId="89" fillId="0" borderId="0" xfId="0" applyFont="1" applyFill="1"/>
    <xf numFmtId="0" fontId="86" fillId="33" borderId="9" xfId="307" applyFont="1" applyFill="1" applyBorder="1" applyAlignment="1">
      <alignment horizontal="center" vertical="center" wrapText="1"/>
    </xf>
    <xf numFmtId="0" fontId="91" fillId="0" borderId="0" xfId="309" applyFont="1" applyFill="1"/>
    <xf numFmtId="3" fontId="89" fillId="0" borderId="0" xfId="0" applyNumberFormat="1" applyFont="1"/>
    <xf numFmtId="3" fontId="89" fillId="0" borderId="0" xfId="0" applyNumberFormat="1" applyFont="1" applyFill="1" applyBorder="1" applyAlignment="1">
      <alignment wrapText="1"/>
    </xf>
    <xf numFmtId="3" fontId="87" fillId="0" borderId="0" xfId="0" applyNumberFormat="1" applyFont="1"/>
    <xf numFmtId="3" fontId="87" fillId="0" borderId="0" xfId="151" applyNumberFormat="1" applyFont="1" applyFill="1" applyBorder="1"/>
    <xf numFmtId="3" fontId="89" fillId="0" borderId="0" xfId="0" applyNumberFormat="1" applyFont="1" applyFill="1"/>
    <xf numFmtId="0" fontId="86" fillId="33" borderId="9" xfId="307" applyFont="1" applyFill="1" applyBorder="1" applyAlignment="1">
      <alignment horizontal="center" vertical="center" wrapText="1"/>
    </xf>
    <xf numFmtId="0" fontId="86" fillId="33" borderId="10" xfId="307" applyFont="1" applyFill="1" applyBorder="1" applyAlignment="1">
      <alignment horizontal="center" vertical="center" wrapText="1"/>
    </xf>
    <xf numFmtId="0" fontId="85" fillId="33" borderId="9" xfId="309" applyFont="1" applyFill="1" applyBorder="1" applyAlignment="1">
      <alignment horizontal="left"/>
    </xf>
    <xf numFmtId="0" fontId="85" fillId="33" borderId="10" xfId="309" applyFont="1" applyFill="1" applyBorder="1" applyAlignment="1">
      <alignment horizontal="left"/>
    </xf>
    <xf numFmtId="49" fontId="85" fillId="33" borderId="3" xfId="309" applyNumberFormat="1" applyFont="1" applyFill="1" applyBorder="1" applyAlignment="1">
      <alignment horizontal="left" wrapText="1"/>
    </xf>
    <xf numFmtId="49" fontId="85" fillId="33" borderId="9" xfId="309" applyNumberFormat="1" applyFont="1" applyFill="1" applyBorder="1" applyAlignment="1">
      <alignment horizontal="left" wrapText="1"/>
    </xf>
    <xf numFmtId="49" fontId="85" fillId="33" borderId="4" xfId="309" applyNumberFormat="1" applyFont="1" applyFill="1" applyBorder="1" applyAlignment="1">
      <alignment horizontal="left" wrapText="1"/>
    </xf>
    <xf numFmtId="49" fontId="85" fillId="33" borderId="5" xfId="309" applyNumberFormat="1" applyFont="1" applyFill="1" applyBorder="1" applyAlignment="1">
      <alignment horizontal="left" wrapText="1"/>
    </xf>
    <xf numFmtId="49" fontId="85" fillId="33" borderId="10" xfId="309" applyNumberFormat="1" applyFont="1" applyFill="1" applyBorder="1" applyAlignment="1">
      <alignment horizontal="left" wrapText="1"/>
    </xf>
    <xf numFmtId="49" fontId="85" fillId="33" borderId="6" xfId="309" applyNumberFormat="1" applyFont="1" applyFill="1" applyBorder="1" applyAlignment="1">
      <alignment horizontal="left" wrapText="1"/>
    </xf>
    <xf numFmtId="9" fontId="86" fillId="33" borderId="9" xfId="0" applyNumberFormat="1" applyFont="1" applyFill="1" applyBorder="1" applyAlignment="1">
      <alignment horizontal="center" vertical="center" wrapText="1"/>
    </xf>
    <xf numFmtId="9" fontId="86" fillId="33" borderId="10" xfId="0" applyNumberFormat="1" applyFont="1" applyFill="1" applyBorder="1" applyAlignment="1">
      <alignment horizontal="center" vertical="center" wrapText="1"/>
    </xf>
    <xf numFmtId="0" fontId="86" fillId="33" borderId="9" xfId="0" quotePrefix="1" applyFont="1" applyFill="1" applyBorder="1" applyAlignment="1">
      <alignment horizontal="left" wrapText="1"/>
    </xf>
    <xf numFmtId="0" fontId="86" fillId="33" borderId="10" xfId="0" applyFont="1" applyFill="1" applyBorder="1" applyAlignment="1">
      <alignment horizontal="left" wrapText="1"/>
    </xf>
  </cellXfs>
  <cellStyles count="870">
    <cellStyle name="_Grafer till ÅR 2011_J Lundberg 130129" xfId="3"/>
    <cellStyle name="_Row3" xfId="180"/>
    <cellStyle name="_Securitisation_2011-12-31_V3" xfId="4"/>
    <cellStyle name="_Securitisation_2012-12-31" xfId="5"/>
    <cellStyle name="=C:\WINNT35\SYSTEM32\COMMAND.COM" xfId="6"/>
    <cellStyle name="=C:\WINNT35\SYSTEM32\COMMAND.COM 2" xfId="144"/>
    <cellStyle name="=C:\WINNT35\SYSTEM32\COMMAND.COM 2 2" xfId="824"/>
    <cellStyle name="20% - Accent1 2" xfId="7"/>
    <cellStyle name="20% - Accent1 2 2" xfId="216"/>
    <cellStyle name="20% - Accent1 2 2 2" xfId="591"/>
    <cellStyle name="20% - Accent1 3" xfId="310"/>
    <cellStyle name="20% - Accent2 2" xfId="8"/>
    <cellStyle name="20% - Accent2 2 2" xfId="215"/>
    <cellStyle name="20% - Accent2 2 2 2" xfId="592"/>
    <cellStyle name="20% - Accent2 3" xfId="311"/>
    <cellStyle name="20% - Accent3 2" xfId="9"/>
    <cellStyle name="20% - Accent3 2 2" xfId="214"/>
    <cellStyle name="20% - Accent3 2 2 2" xfId="593"/>
    <cellStyle name="20% - Accent3 3" xfId="312"/>
    <cellStyle name="20% - Accent4 2" xfId="10"/>
    <cellStyle name="20% - Accent4 2 2" xfId="198"/>
    <cellStyle name="20% - Accent4 2 2 2" xfId="594"/>
    <cellStyle name="20% - Accent4 3" xfId="313"/>
    <cellStyle name="20% - Accent5 2" xfId="11"/>
    <cellStyle name="20% - Accent5 2 2" xfId="189"/>
    <cellStyle name="20% - Accent5 2 2 2" xfId="595"/>
    <cellStyle name="20% - Accent5 3" xfId="314"/>
    <cellStyle name="20% - Accent6 2" xfId="12"/>
    <cellStyle name="20% - Accent6 2 2" xfId="188"/>
    <cellStyle name="20% - Accent6 2 2 2" xfId="596"/>
    <cellStyle name="20% - Accent6 3" xfId="315"/>
    <cellStyle name="20% - Dekorfärg1" xfId="13"/>
    <cellStyle name="20% - Dekorfärg1 2" xfId="213"/>
    <cellStyle name="20% - Dekorfärg2" xfId="14"/>
    <cellStyle name="20% - Dekorfärg2 2" xfId="212"/>
    <cellStyle name="20% - Dekorfärg3" xfId="15"/>
    <cellStyle name="20% - Dekorfärg3 2" xfId="191"/>
    <cellStyle name="20% - Dekorfärg4" xfId="16"/>
    <cellStyle name="20% - Dekorfärg4 2" xfId="211"/>
    <cellStyle name="20% - Dekorfärg5" xfId="17"/>
    <cellStyle name="20% - Dekorfärg6" xfId="18"/>
    <cellStyle name="20% - Dekorfärg6 2" xfId="210"/>
    <cellStyle name="40% - Accent1 2" xfId="19"/>
    <cellStyle name="40% - Accent1 2 2" xfId="224"/>
    <cellStyle name="40% - Accent1 2 2 2" xfId="597"/>
    <cellStyle name="40% - Accent1 3" xfId="316"/>
    <cellStyle name="40% - Accent2 2" xfId="20"/>
    <cellStyle name="40% - Accent2 2 2" xfId="209"/>
    <cellStyle name="40% - Accent2 2 2 2" xfId="598"/>
    <cellStyle name="40% - Accent2 3" xfId="317"/>
    <cellStyle name="40% - Accent3 2" xfId="21"/>
    <cellStyle name="40% - Accent3 2 2" xfId="199"/>
    <cellStyle name="40% - Accent3 2 2 2" xfId="599"/>
    <cellStyle name="40% - Accent3 3" xfId="318"/>
    <cellStyle name="40% - Accent4 2" xfId="22"/>
    <cellStyle name="40% - Accent4 2 2" xfId="190"/>
    <cellStyle name="40% - Accent4 2 2 2" xfId="600"/>
    <cellStyle name="40% - Accent4 3" xfId="319"/>
    <cellStyle name="40% - Accent5 2" xfId="23"/>
    <cellStyle name="40% - Accent5 2 2" xfId="200"/>
    <cellStyle name="40% - Accent5 2 2 2" xfId="601"/>
    <cellStyle name="40% - Accent5 3" xfId="320"/>
    <cellStyle name="40% - Accent6 2" xfId="24"/>
    <cellStyle name="40% - Accent6 2 2" xfId="232"/>
    <cellStyle name="40% - Accent6 2 2 2" xfId="602"/>
    <cellStyle name="40% - Accent6 3" xfId="321"/>
    <cellStyle name="40% - Dekorfärg1" xfId="25"/>
    <cellStyle name="40% - Dekorfärg1 2" xfId="220"/>
    <cellStyle name="40% - Dekorfärg2" xfId="26"/>
    <cellStyle name="40% - Dekorfärg3" xfId="27"/>
    <cellStyle name="40% - Dekorfärg3 2" xfId="219"/>
    <cellStyle name="40% - Dekorfärg4" xfId="28"/>
    <cellStyle name="40% - Dekorfärg4 2" xfId="208"/>
    <cellStyle name="40% - Dekorfärg5" xfId="29"/>
    <cellStyle name="40% - Dekorfärg5 2" xfId="207"/>
    <cellStyle name="40% - Dekorfärg6" xfId="30"/>
    <cellStyle name="40% - Dekorfärg6 2" xfId="222"/>
    <cellStyle name="60% - Accent1 2" xfId="31"/>
    <cellStyle name="60% - Accent1 2 2" xfId="217"/>
    <cellStyle name="60% - Accent1 2 2 2" xfId="603"/>
    <cellStyle name="60% - Accent1 3" xfId="322"/>
    <cellStyle name="60% - Accent2 2" xfId="32"/>
    <cellStyle name="60% - Accent2 2 2" xfId="229"/>
    <cellStyle name="60% - Accent2 2 2 2" xfId="604"/>
    <cellStyle name="60% - Accent2 3" xfId="323"/>
    <cellStyle name="60% - Accent3 2" xfId="33"/>
    <cellStyle name="60% - Accent3 2 2" xfId="226"/>
    <cellStyle name="60% - Accent3 2 2 2" xfId="605"/>
    <cellStyle name="60% - Accent3 3" xfId="324"/>
    <cellStyle name="60% - Accent4 2" xfId="34"/>
    <cellStyle name="60% - Accent4 2 2" xfId="230"/>
    <cellStyle name="60% - Accent4 2 2 2" xfId="606"/>
    <cellStyle name="60% - Accent4 3" xfId="325"/>
    <cellStyle name="60% - Accent5 2" xfId="35"/>
    <cellStyle name="60% - Accent5 2 2" xfId="231"/>
    <cellStyle name="60% - Accent5 2 2 2" xfId="607"/>
    <cellStyle name="60% - Accent5 3" xfId="326"/>
    <cellStyle name="60% - Accent6 2" xfId="36"/>
    <cellStyle name="60% - Accent6 2 2" xfId="221"/>
    <cellStyle name="60% - Accent6 2 2 2" xfId="608"/>
    <cellStyle name="60% - Accent6 3" xfId="327"/>
    <cellStyle name="60% - Dekorfärg1" xfId="37"/>
    <cellStyle name="60% - Dekorfärg1 2" xfId="206"/>
    <cellStyle name="60% - Dekorfärg2" xfId="38"/>
    <cellStyle name="60% - Dekorfärg2 2" xfId="225"/>
    <cellStyle name="60% - Dekorfärg3" xfId="39"/>
    <cellStyle name="60% - Dekorfärg3 2" xfId="205"/>
    <cellStyle name="60% - Dekorfärg4" xfId="40"/>
    <cellStyle name="60% - Dekorfärg4 2" xfId="228"/>
    <cellStyle name="60% - Dekorfärg5" xfId="41"/>
    <cellStyle name="60% - Dekorfärg5 2" xfId="204"/>
    <cellStyle name="60% - Dekorfärg6" xfId="42"/>
    <cellStyle name="60% - Dekorfärg6 2" xfId="218"/>
    <cellStyle name="Accent1 2" xfId="43"/>
    <cellStyle name="Accent1 2 2" xfId="203"/>
    <cellStyle name="Accent1 2 2 2" xfId="609"/>
    <cellStyle name="Accent1 3" xfId="328"/>
    <cellStyle name="Accent2 2" xfId="44"/>
    <cellStyle name="Accent2 2 2" xfId="223"/>
    <cellStyle name="Accent2 2 2 2" xfId="610"/>
    <cellStyle name="Accent2 3" xfId="329"/>
    <cellStyle name="Accent3 2" xfId="45"/>
    <cellStyle name="Accent3 2 2" xfId="202"/>
    <cellStyle name="Accent3 2 2 2" xfId="611"/>
    <cellStyle name="Accent3 3" xfId="330"/>
    <cellStyle name="Accent4 2" xfId="46"/>
    <cellStyle name="Accent4 2 2" xfId="201"/>
    <cellStyle name="Accent4 2 2 2" xfId="612"/>
    <cellStyle name="Accent4 3" xfId="331"/>
    <cellStyle name="Accent5 2" xfId="47"/>
    <cellStyle name="Accent5 2 2" xfId="227"/>
    <cellStyle name="Accent5 2 2 2" xfId="613"/>
    <cellStyle name="Accent5 3" xfId="332"/>
    <cellStyle name="Accent6 2" xfId="48"/>
    <cellStyle name="Accent6 2 2" xfId="233"/>
    <cellStyle name="Accent6 2 2 2" xfId="614"/>
    <cellStyle name="Accent6 3" xfId="333"/>
    <cellStyle name="Anteckning" xfId="49"/>
    <cellStyle name="Anteckning 2" xfId="50"/>
    <cellStyle name="Anteckning 2 2" xfId="145"/>
    <cellStyle name="Anteckning 3" xfId="334"/>
    <cellStyle name="Anteckning 3 2" xfId="335"/>
    <cellStyle name="Anteckning 4" xfId="336"/>
    <cellStyle name="Anteckning 5" xfId="337"/>
    <cellStyle name="Anteckning 5 2" xfId="656"/>
    <cellStyle name="Anteckning 6" xfId="615"/>
    <cellStyle name="Bad 2" xfId="51"/>
    <cellStyle name="Bad 2 2" xfId="234"/>
    <cellStyle name="Bad 2 2 2" xfId="616"/>
    <cellStyle name="Bad 3" xfId="338"/>
    <cellStyle name="baseStyle" xfId="52"/>
    <cellStyle name="baseStyle 2" xfId="146"/>
    <cellStyle name="Beräkning" xfId="53"/>
    <cellStyle name="Beräkning 2" xfId="235"/>
    <cellStyle name="Bra" xfId="54"/>
    <cellStyle name="Bra 2" xfId="236"/>
    <cellStyle name="Calculation 2" xfId="55"/>
    <cellStyle name="Calculation 2 2" xfId="237"/>
    <cellStyle name="Calculation 2 2 2" xfId="617"/>
    <cellStyle name="Calculation 3" xfId="339"/>
    <cellStyle name="Check Cell 2" xfId="56"/>
    <cellStyle name="Check Cell 2 2" xfId="238"/>
    <cellStyle name="Check Cell 2 2 2" xfId="618"/>
    <cellStyle name="Check Cell 3" xfId="340"/>
    <cellStyle name="columnHeader" xfId="57"/>
    <cellStyle name="Comma 10" xfId="825"/>
    <cellStyle name="Comma 10 2" xfId="826"/>
    <cellStyle name="Comma 2" xfId="59"/>
    <cellStyle name="Comma 2 2" xfId="60"/>
    <cellStyle name="Comma 2 2 2" xfId="61"/>
    <cellStyle name="Comma 2 2 2 2" xfId="341"/>
    <cellStyle name="Comma 2 2 2 2 2" xfId="640"/>
    <cellStyle name="Comma 2 2 2 2 2 2" xfId="721"/>
    <cellStyle name="Comma 2 2 2 2 3" xfId="660"/>
    <cellStyle name="Comma 2 2 2 2 3 2" xfId="689"/>
    <cellStyle name="Comma 2 2 2 2 3 2 2" xfId="723"/>
    <cellStyle name="Comma 2 2 2 2 3 3" xfId="722"/>
    <cellStyle name="Comma 2 2 2 2 4" xfId="720"/>
    <cellStyle name="Comma 2 2 2 3" xfId="639"/>
    <cellStyle name="Comma 2 2 2 3 2" xfId="724"/>
    <cellStyle name="Comma 2 2 2 4" xfId="659"/>
    <cellStyle name="Comma 2 2 2 4 2" xfId="690"/>
    <cellStyle name="Comma 2 2 2 4 2 2" xfId="726"/>
    <cellStyle name="Comma 2 2 2 4 3" xfId="725"/>
    <cellStyle name="Comma 2 2 2 5" xfId="719"/>
    <cellStyle name="Comma 2 2 3" xfId="147"/>
    <cellStyle name="Comma 2 2 3 2" xfId="641"/>
    <cellStyle name="Comma 2 2 3 2 2" xfId="728"/>
    <cellStyle name="Comma 2 2 3 3" xfId="661"/>
    <cellStyle name="Comma 2 2 3 3 2" xfId="691"/>
    <cellStyle name="Comma 2 2 3 3 2 2" xfId="730"/>
    <cellStyle name="Comma 2 2 3 3 3" xfId="729"/>
    <cellStyle name="Comma 2 2 3 4" xfId="727"/>
    <cellStyle name="Comma 2 2 3 5" xfId="827"/>
    <cellStyle name="Comma 2 2 4" xfId="638"/>
    <cellStyle name="Comma 2 2 4 2" xfId="731"/>
    <cellStyle name="Comma 2 2 5" xfId="658"/>
    <cellStyle name="Comma 2 2 5 2" xfId="692"/>
    <cellStyle name="Comma 2 2 5 2 2" xfId="733"/>
    <cellStyle name="Comma 2 2 5 3" xfId="732"/>
    <cellStyle name="Comma 2 2 6" xfId="718"/>
    <cellStyle name="Comma 2 3" xfId="239"/>
    <cellStyle name="Comma 2 3 2" xfId="342"/>
    <cellStyle name="Comma 2 3 3" xfId="343"/>
    <cellStyle name="Comma 2 3 3 2" xfId="643"/>
    <cellStyle name="Comma 2 3 3 2 2" xfId="735"/>
    <cellStyle name="Comma 2 3 3 3" xfId="662"/>
    <cellStyle name="Comma 2 3 3 3 2" xfId="693"/>
    <cellStyle name="Comma 2 3 3 3 2 2" xfId="737"/>
    <cellStyle name="Comma 2 3 3 3 3" xfId="736"/>
    <cellStyle name="Comma 2 3 3 4" xfId="734"/>
    <cellStyle name="Comma 2 3 4" xfId="642"/>
    <cellStyle name="Comma 2 3 4 2" xfId="738"/>
    <cellStyle name="Comma 2 4" xfId="344"/>
    <cellStyle name="Comma 2 4 2" xfId="644"/>
    <cellStyle name="Comma 2 4 2 2" xfId="740"/>
    <cellStyle name="Comma 2 4 3" xfId="663"/>
    <cellStyle name="Comma 2 4 3 2" xfId="694"/>
    <cellStyle name="Comma 2 4 3 2 2" xfId="742"/>
    <cellStyle name="Comma 2 4 3 3" xfId="741"/>
    <cellStyle name="Comma 2 4 4" xfId="739"/>
    <cellStyle name="Comma 2 5" xfId="345"/>
    <cellStyle name="Comma 2 5 2" xfId="685"/>
    <cellStyle name="Comma 2 5 2 2" xfId="744"/>
    <cellStyle name="Comma 2 5 3" xfId="664"/>
    <cellStyle name="Comma 2 5 3 2" xfId="695"/>
    <cellStyle name="Comma 2 5 3 2 2" xfId="746"/>
    <cellStyle name="Comma 2 5 3 3" xfId="745"/>
    <cellStyle name="Comma 2 5 4" xfId="743"/>
    <cellStyle name="Comma 2 6" xfId="619"/>
    <cellStyle name="Comma 2 6 2" xfId="687"/>
    <cellStyle name="Comma 2 6 2 2" xfId="748"/>
    <cellStyle name="Comma 2 6 3" xfId="665"/>
    <cellStyle name="Comma 2 6 3 2" xfId="696"/>
    <cellStyle name="Comma 2 6 3 2 2" xfId="750"/>
    <cellStyle name="Comma 2 6 3 3" xfId="749"/>
    <cellStyle name="Comma 2 6 4" xfId="747"/>
    <cellStyle name="Comma 2 6 5" xfId="828"/>
    <cellStyle name="Comma 2 7" xfId="637"/>
    <cellStyle name="Comma 2 7 2" xfId="751"/>
    <cellStyle name="Comma 2 8" xfId="657"/>
    <cellStyle name="Comma 2 8 2" xfId="697"/>
    <cellStyle name="Comma 2 8 2 2" xfId="753"/>
    <cellStyle name="Comma 2 8 3" xfId="752"/>
    <cellStyle name="Comma 2 9" xfId="717"/>
    <cellStyle name="Comma 3" xfId="62"/>
    <cellStyle name="Comma 3 2" xfId="63"/>
    <cellStyle name="Comma 3 2 2" xfId="295"/>
    <cellStyle name="Comma 3 2 2 2" xfId="646"/>
    <cellStyle name="Comma 3 2 2 2 2" xfId="756"/>
    <cellStyle name="Comma 3 2 2 3" xfId="667"/>
    <cellStyle name="Comma 3 2 2 3 2" xfId="698"/>
    <cellStyle name="Comma 3 2 2 3 2 2" xfId="758"/>
    <cellStyle name="Comma 3 2 2 3 3" xfId="757"/>
    <cellStyle name="Comma 3 2 2 4" xfId="755"/>
    <cellStyle name="Comma 3 3" xfId="148"/>
    <cellStyle name="Comma 3 3 2" xfId="684"/>
    <cellStyle name="Comma 3 3 2 2" xfId="760"/>
    <cellStyle name="Comma 3 3 3" xfId="668"/>
    <cellStyle name="Comma 3 3 3 2" xfId="699"/>
    <cellStyle name="Comma 3 3 3 2 2" xfId="762"/>
    <cellStyle name="Comma 3 3 3 3" xfId="761"/>
    <cellStyle name="Comma 3 3 4" xfId="759"/>
    <cellStyle name="Comma 3 4" xfId="645"/>
    <cellStyle name="Comma 3 4 2" xfId="763"/>
    <cellStyle name="Comma 3 5" xfId="666"/>
    <cellStyle name="Comma 3 5 2" xfId="700"/>
    <cellStyle name="Comma 3 5 2 2" xfId="765"/>
    <cellStyle name="Comma 3 5 3" xfId="764"/>
    <cellStyle name="Comma 3 6" xfId="754"/>
    <cellStyle name="Comma 4" xfId="64"/>
    <cellStyle name="Comma 4 2" xfId="287"/>
    <cellStyle name="Comma 4 2 2" xfId="647"/>
    <cellStyle name="Comma 4 2 2 2" xfId="767"/>
    <cellStyle name="Comma 4 2 3" xfId="669"/>
    <cellStyle name="Comma 4 2 3 2" xfId="701"/>
    <cellStyle name="Comma 4 2 3 2 2" xfId="769"/>
    <cellStyle name="Comma 4 2 3 3" xfId="768"/>
    <cellStyle name="Comma 4 2 4" xfId="766"/>
    <cellStyle name="Comma 4 3" xfId="240"/>
    <cellStyle name="Comma 5" xfId="65"/>
    <cellStyle name="Comma 5 2" xfId="294"/>
    <cellStyle name="Comma 5 2 2" xfId="648"/>
    <cellStyle name="Comma 5 2 2 2" xfId="771"/>
    <cellStyle name="Comma 5 2 3" xfId="670"/>
    <cellStyle name="Comma 5 2 3 2" xfId="702"/>
    <cellStyle name="Comma 5 2 3 2 2" xfId="773"/>
    <cellStyle name="Comma 5 2 3 3" xfId="772"/>
    <cellStyle name="Comma 5 2 4" xfId="770"/>
    <cellStyle name="Comma 5 3" xfId="149"/>
    <cellStyle name="Comma 6" xfId="66"/>
    <cellStyle name="Comma 6 2" xfId="302"/>
    <cellStyle name="Comma 6 2 2" xfId="650"/>
    <cellStyle name="Comma 6 2 2 2" xfId="776"/>
    <cellStyle name="Comma 6 2 3" xfId="672"/>
    <cellStyle name="Comma 6 2 3 2" xfId="703"/>
    <cellStyle name="Comma 6 2 3 2 2" xfId="778"/>
    <cellStyle name="Comma 6 2 3 3" xfId="777"/>
    <cellStyle name="Comma 6 2 4" xfId="775"/>
    <cellStyle name="Comma 6 3" xfId="649"/>
    <cellStyle name="Comma 6 3 2" xfId="779"/>
    <cellStyle name="Comma 6 4" xfId="671"/>
    <cellStyle name="Comma 6 4 2" xfId="704"/>
    <cellStyle name="Comma 6 4 2 2" xfId="781"/>
    <cellStyle name="Comma 6 4 3" xfId="780"/>
    <cellStyle name="Comma 6 5" xfId="774"/>
    <cellStyle name="Comma 6 6" xfId="829"/>
    <cellStyle name="Comma 7" xfId="58"/>
    <cellStyle name="Comma 7 2" xfId="346"/>
    <cellStyle name="Comma 7 2 2" xfId="652"/>
    <cellStyle name="Comma 7 2 2 2" xfId="784"/>
    <cellStyle name="Comma 7 2 3" xfId="674"/>
    <cellStyle name="Comma 7 2 3 2" xfId="705"/>
    <cellStyle name="Comma 7 2 3 2 2" xfId="786"/>
    <cellStyle name="Comma 7 2 3 3" xfId="785"/>
    <cellStyle name="Comma 7 2 4" xfId="783"/>
    <cellStyle name="Comma 7 3" xfId="651"/>
    <cellStyle name="Comma 7 3 2" xfId="787"/>
    <cellStyle name="Comma 7 4" xfId="673"/>
    <cellStyle name="Comma 7 4 2" xfId="706"/>
    <cellStyle name="Comma 7 4 2 2" xfId="789"/>
    <cellStyle name="Comma 7 4 3" xfId="788"/>
    <cellStyle name="Comma 7 5" xfId="782"/>
    <cellStyle name="Comma 8" xfId="347"/>
    <cellStyle name="Comma 8 2" xfId="653"/>
    <cellStyle name="Comma 8 2 2" xfId="791"/>
    <cellStyle name="Comma 8 3" xfId="675"/>
    <cellStyle name="Comma 8 3 2" xfId="707"/>
    <cellStyle name="Comma 8 3 2 2" xfId="793"/>
    <cellStyle name="Comma 8 3 3" xfId="792"/>
    <cellStyle name="Comma 8 4" xfId="790"/>
    <cellStyle name="Comma 9" xfId="636"/>
    <cellStyle name="Comma 9 2" xfId="794"/>
    <cellStyle name="Dålig" xfId="67"/>
    <cellStyle name="Dålig 2" xfId="241"/>
    <cellStyle name="Euro" xfId="68"/>
    <cellStyle name="Euro 2" xfId="69"/>
    <cellStyle name="Euro 2 2" xfId="150"/>
    <cellStyle name="Euro 3" xfId="348"/>
    <cellStyle name="Euro 3 2" xfId="349"/>
    <cellStyle name="Euro 4" xfId="350"/>
    <cellStyle name="Euro 5" xfId="351"/>
    <cellStyle name="Euro 5 2" xfId="676"/>
    <cellStyle name="Euro 6" xfId="620"/>
    <cellStyle name="Explanatory Text 2" xfId="70"/>
    <cellStyle name="Explanatory Text 2 2" xfId="242"/>
    <cellStyle name="Explanatory Text 2 2 2" xfId="621"/>
    <cellStyle name="Explanatory Text 3" xfId="352"/>
    <cellStyle name="Färg1" xfId="71"/>
    <cellStyle name="Färg1 2" xfId="243"/>
    <cellStyle name="Färg2" xfId="72"/>
    <cellStyle name="Färg2 2" xfId="244"/>
    <cellStyle name="Färg3" xfId="73"/>
    <cellStyle name="Färg3 2" xfId="245"/>
    <cellStyle name="Färg4" xfId="74"/>
    <cellStyle name="Färg4 2" xfId="246"/>
    <cellStyle name="Färg5" xfId="75"/>
    <cellStyle name="Färg6" xfId="76"/>
    <cellStyle name="Färg6 2" xfId="247"/>
    <cellStyle name="Förklarande text" xfId="77"/>
    <cellStyle name="Good" xfId="715" builtinId="26"/>
    <cellStyle name="Good 2" xfId="78"/>
    <cellStyle name="Good 2 2" xfId="248"/>
    <cellStyle name="Good 2 2 2" xfId="622"/>
    <cellStyle name="Good 3" xfId="353"/>
    <cellStyle name="GPM_Allocation" xfId="79"/>
    <cellStyle name="Heading 1 2" xfId="80"/>
    <cellStyle name="Heading 1 2 2" xfId="249"/>
    <cellStyle name="Heading 1 2 2 2" xfId="623"/>
    <cellStyle name="Heading 1 2 3" xfId="830"/>
    <cellStyle name="Heading 1 3" xfId="354"/>
    <cellStyle name="Heading 2 2" xfId="82"/>
    <cellStyle name="Heading 2 2 2" xfId="250"/>
    <cellStyle name="Heading 2 3" xfId="81"/>
    <cellStyle name="Heading 2 4" xfId="355"/>
    <cellStyle name="Heading 3 2" xfId="83"/>
    <cellStyle name="Heading 3 2 2" xfId="251"/>
    <cellStyle name="Heading 3 2 2 2" xfId="624"/>
    <cellStyle name="Heading 3 3" xfId="356"/>
    <cellStyle name="Heading 4 2" xfId="84"/>
    <cellStyle name="Heading 4 2 2" xfId="252"/>
    <cellStyle name="Heading 4 2 2 2" xfId="625"/>
    <cellStyle name="Heading 4 3" xfId="357"/>
    <cellStyle name="HeadingTable" xfId="85"/>
    <cellStyle name="Hyperlink 2" xfId="253"/>
    <cellStyle name="Hyperlink 3" xfId="831"/>
    <cellStyle name="Indata" xfId="86"/>
    <cellStyle name="Indata 2" xfId="254"/>
    <cellStyle name="Input 2" xfId="87"/>
    <cellStyle name="Input 2 2" xfId="255"/>
    <cellStyle name="Input 2 2 2" xfId="626"/>
    <cellStyle name="Input 3" xfId="358"/>
    <cellStyle name="Kontrollcell" xfId="88"/>
    <cellStyle name="Linked Cell 2" xfId="89"/>
    <cellStyle name="Linked Cell 2 2" xfId="256"/>
    <cellStyle name="Linked Cell 2 2 2" xfId="627"/>
    <cellStyle name="Linked Cell 3" xfId="359"/>
    <cellStyle name="Länkad cell" xfId="90"/>
    <cellStyle name="Länkad cell 2" xfId="257"/>
    <cellStyle name="Milliers [0]_3A_NumeratorReport_Option1_040611" xfId="258"/>
    <cellStyle name="Milliers_3A_NumeratorReport_Option1_040611" xfId="259"/>
    <cellStyle name="Monétaire [0]_3A_NumeratorReport_Option1_040611" xfId="260"/>
    <cellStyle name="Monétaire_3A_NumeratorReport_Option1_040611" xfId="261"/>
    <cellStyle name="Neutral 2" xfId="91"/>
    <cellStyle name="Neutral 2 2" xfId="262"/>
    <cellStyle name="Neutral 2 2 2" xfId="628"/>
    <cellStyle name="Neutral 3" xfId="360"/>
    <cellStyle name="Normaallaad_alco08.04" xfId="92"/>
    <cellStyle name="Normal" xfId="0" builtinId="0" customBuiltin="1"/>
    <cellStyle name="Normal 10" xfId="307"/>
    <cellStyle name="Normal 10 2" xfId="361"/>
    <cellStyle name="Normal 10 2 2" xfId="362"/>
    <cellStyle name="Normal 10 2 3" xfId="363"/>
    <cellStyle name="Normal 10 3" xfId="364"/>
    <cellStyle name="Normal 10 4" xfId="365"/>
    <cellStyle name="Normal 11" xfId="309"/>
    <cellStyle name="Normal 11 2" xfId="366"/>
    <cellStyle name="Normal 12" xfId="367"/>
    <cellStyle name="Normal 12 2" xfId="677"/>
    <cellStyle name="Normal 13" xfId="589"/>
    <cellStyle name="Normal 13 2" xfId="686"/>
    <cellStyle name="Normal 13 2 2" xfId="709"/>
    <cellStyle name="Normal 13 2 2 2" xfId="797"/>
    <cellStyle name="Normal 13 2 2 2 2" xfId="806"/>
    <cellStyle name="Normal 13 2 2 2 2 2" xfId="832"/>
    <cellStyle name="Normal 13 2 2 2 3" xfId="833"/>
    <cellStyle name="Normal 13 2 2 3" xfId="807"/>
    <cellStyle name="Normal 13 2 2 3 2" xfId="834"/>
    <cellStyle name="Normal 13 2 2 4" xfId="835"/>
    <cellStyle name="Normal 13 2 3" xfId="796"/>
    <cellStyle name="Normal 13 2 3 2" xfId="808"/>
    <cellStyle name="Normal 13 2 3 2 2" xfId="836"/>
    <cellStyle name="Normal 13 2 3 3" xfId="837"/>
    <cellStyle name="Normal 13 2 4" xfId="809"/>
    <cellStyle name="Normal 13 2 4 2" xfId="838"/>
    <cellStyle name="Normal 13 2 5" xfId="839"/>
    <cellStyle name="Normal 13 3" xfId="678"/>
    <cellStyle name="Normal 13 3 2" xfId="710"/>
    <cellStyle name="Normal 13 3 2 2" xfId="799"/>
    <cellStyle name="Normal 13 3 2 2 2" xfId="810"/>
    <cellStyle name="Normal 13 3 2 2 2 2" xfId="840"/>
    <cellStyle name="Normal 13 3 2 2 3" xfId="841"/>
    <cellStyle name="Normal 13 3 2 3" xfId="811"/>
    <cellStyle name="Normal 13 3 2 3 2" xfId="842"/>
    <cellStyle name="Normal 13 3 2 4" xfId="843"/>
    <cellStyle name="Normal 13 3 3" xfId="798"/>
    <cellStyle name="Normal 13 3 3 2" xfId="812"/>
    <cellStyle name="Normal 13 3 3 2 2" xfId="844"/>
    <cellStyle name="Normal 13 3 3 3" xfId="845"/>
    <cellStyle name="Normal 13 3 4" xfId="813"/>
    <cellStyle name="Normal 13 3 4 2" xfId="846"/>
    <cellStyle name="Normal 13 3 5" xfId="847"/>
    <cellStyle name="Normal 13 4" xfId="708"/>
    <cellStyle name="Normal 13 4 2" xfId="800"/>
    <cellStyle name="Normal 13 4 2 2" xfId="814"/>
    <cellStyle name="Normal 13 4 2 2 2" xfId="848"/>
    <cellStyle name="Normal 13 4 2 3" xfId="849"/>
    <cellStyle name="Normal 13 4 3" xfId="815"/>
    <cellStyle name="Normal 13 4 3 2" xfId="850"/>
    <cellStyle name="Normal 13 4 4" xfId="851"/>
    <cellStyle name="Normal 13 5" xfId="795"/>
    <cellStyle name="Normal 13 5 2" xfId="816"/>
    <cellStyle name="Normal 13 5 2 2" xfId="852"/>
    <cellStyle name="Normal 13 5 3" xfId="853"/>
    <cellStyle name="Normal 13 6" xfId="817"/>
    <cellStyle name="Normal 13 6 2" xfId="854"/>
    <cellStyle name="Normal 13 7" xfId="855"/>
    <cellStyle name="Normal 14" xfId="655"/>
    <cellStyle name="Normal 14 2" xfId="688"/>
    <cellStyle name="Normal 14 2 2" xfId="805"/>
    <cellStyle name="Normal 14 3" xfId="682"/>
    <cellStyle name="Normal 14 3 2" xfId="711"/>
    <cellStyle name="Normal 14 3 2 2" xfId="802"/>
    <cellStyle name="Normal 14 3 2 2 2" xfId="818"/>
    <cellStyle name="Normal 14 3 2 2 2 2" xfId="856"/>
    <cellStyle name="Normal 14 3 2 2 3" xfId="857"/>
    <cellStyle name="Normal 14 3 2 3" xfId="819"/>
    <cellStyle name="Normal 14 3 2 3 2" xfId="858"/>
    <cellStyle name="Normal 14 3 2 4" xfId="859"/>
    <cellStyle name="Normal 14 3 3" xfId="801"/>
    <cellStyle name="Normal 14 3 3 2" xfId="820"/>
    <cellStyle name="Normal 14 3 3 2 2" xfId="860"/>
    <cellStyle name="Normal 14 3 3 3" xfId="861"/>
    <cellStyle name="Normal 14 3 4" xfId="821"/>
    <cellStyle name="Normal 14 3 4 2" xfId="862"/>
    <cellStyle name="Normal 14 3 5" xfId="863"/>
    <cellStyle name="Normal 15" xfId="683"/>
    <cellStyle name="Normal 15 2" xfId="712"/>
    <cellStyle name="Normal 16" xfId="713"/>
    <cellStyle name="Normal 16 2" xfId="803"/>
    <cellStyle name="Normal 17" xfId="716"/>
    <cellStyle name="Normal 17 2" xfId="822"/>
    <cellStyle name="Normal 17 2 2" xfId="864"/>
    <cellStyle name="Normal 17 3" xfId="865"/>
    <cellStyle name="Normal 18" xfId="804"/>
    <cellStyle name="Normal 19" xfId="823"/>
    <cellStyle name="Normal 2" xfId="1"/>
    <cellStyle name="Normal 2 10" xfId="590"/>
    <cellStyle name="Normal 2 11" xfId="654"/>
    <cellStyle name="Normal 2 12" xfId="866"/>
    <cellStyle name="Normal 2 2" xfId="94"/>
    <cellStyle name="Normal 2 2 10" xfId="165"/>
    <cellStyle name="Normal 2 2 10 2" xfId="368"/>
    <cellStyle name="Normal 2 2 10 3" xfId="369"/>
    <cellStyle name="Normal 2 2 11" xfId="151"/>
    <cellStyle name="Normal 2 2 11 2" xfId="629"/>
    <cellStyle name="Normal 2 2 12" xfId="370"/>
    <cellStyle name="Normal 2 2 13" xfId="371"/>
    <cellStyle name="Normal 2 2 2" xfId="95"/>
    <cellStyle name="Normal 2 2 2 2" xfId="152"/>
    <cellStyle name="Normal 2 2 3" xfId="96"/>
    <cellStyle name="Normal 2 2 3 10" xfId="372"/>
    <cellStyle name="Normal 2 2 3 2" xfId="171"/>
    <cellStyle name="Normal 2 2 3 2 2" xfId="183"/>
    <cellStyle name="Normal 2 2 3 2 2 2" xfId="373"/>
    <cellStyle name="Normal 2 2 3 2 2 2 2" xfId="374"/>
    <cellStyle name="Normal 2 2 3 2 2 2 3" xfId="375"/>
    <cellStyle name="Normal 2 2 3 2 2 3" xfId="376"/>
    <cellStyle name="Normal 2 2 3 2 2 4" xfId="377"/>
    <cellStyle name="Normal 2 2 3 2 3" xfId="196"/>
    <cellStyle name="Normal 2 2 3 2 3 2" xfId="378"/>
    <cellStyle name="Normal 2 2 3 2 3 2 2" xfId="379"/>
    <cellStyle name="Normal 2 2 3 2 3 2 3" xfId="380"/>
    <cellStyle name="Normal 2 2 3 2 3 3" xfId="381"/>
    <cellStyle name="Normal 2 2 3 2 3 4" xfId="382"/>
    <cellStyle name="Normal 2 2 3 2 4" xfId="280"/>
    <cellStyle name="Normal 2 2 3 2 4 2" xfId="383"/>
    <cellStyle name="Normal 2 2 3 2 4 2 2" xfId="384"/>
    <cellStyle name="Normal 2 2 3 2 4 2 3" xfId="385"/>
    <cellStyle name="Normal 2 2 3 2 4 3" xfId="386"/>
    <cellStyle name="Normal 2 2 3 2 4 4" xfId="387"/>
    <cellStyle name="Normal 2 2 3 2 5" xfId="388"/>
    <cellStyle name="Normal 2 2 3 2 5 2" xfId="389"/>
    <cellStyle name="Normal 2 2 3 2 5 3" xfId="390"/>
    <cellStyle name="Normal 2 2 3 2 6" xfId="391"/>
    <cellStyle name="Normal 2 2 3 2 7" xfId="392"/>
    <cellStyle name="Normal 2 2 3 2 8" xfId="393"/>
    <cellStyle name="Normal 2 2 3 3" xfId="182"/>
    <cellStyle name="Normal 2 2 3 3 2" xfId="394"/>
    <cellStyle name="Normal 2 2 3 3 2 2" xfId="395"/>
    <cellStyle name="Normal 2 2 3 3 2 3" xfId="396"/>
    <cellStyle name="Normal 2 2 3 3 3" xfId="397"/>
    <cellStyle name="Normal 2 2 3 3 4" xfId="398"/>
    <cellStyle name="Normal 2 2 3 4" xfId="194"/>
    <cellStyle name="Normal 2 2 3 4 2" xfId="399"/>
    <cellStyle name="Normal 2 2 3 4 2 2" xfId="400"/>
    <cellStyle name="Normal 2 2 3 4 2 3" xfId="401"/>
    <cellStyle name="Normal 2 2 3 4 3" xfId="402"/>
    <cellStyle name="Normal 2 2 3 4 4" xfId="403"/>
    <cellStyle name="Normal 2 2 3 5" xfId="277"/>
    <cellStyle name="Normal 2 2 3 5 2" xfId="404"/>
    <cellStyle name="Normal 2 2 3 5 2 2" xfId="405"/>
    <cellStyle name="Normal 2 2 3 5 2 3" xfId="406"/>
    <cellStyle name="Normal 2 2 3 5 3" xfId="407"/>
    <cellStyle name="Normal 2 2 3 5 4" xfId="408"/>
    <cellStyle name="Normal 2 2 3 6" xfId="306"/>
    <cellStyle name="Normal 2 2 3 6 2" xfId="409"/>
    <cellStyle name="Normal 2 2 3 6 2 2" xfId="410"/>
    <cellStyle name="Normal 2 2 3 6 2 3" xfId="411"/>
    <cellStyle name="Normal 2 2 3 6 3" xfId="412"/>
    <cellStyle name="Normal 2 2 3 6 4" xfId="413"/>
    <cellStyle name="Normal 2 2 3 7" xfId="168"/>
    <cellStyle name="Normal 2 2 3 7 2" xfId="414"/>
    <cellStyle name="Normal 2 2 3 7 3" xfId="415"/>
    <cellStyle name="Normal 2 2 3 8" xfId="153"/>
    <cellStyle name="Normal 2 2 3 9" xfId="416"/>
    <cellStyle name="Normal 2 2 4" xfId="97"/>
    <cellStyle name="Normal 2 2 4 2" xfId="184"/>
    <cellStyle name="Normal 2 2 4 2 2" xfId="298"/>
    <cellStyle name="Normal 2 2 4 2 2 2" xfId="417"/>
    <cellStyle name="Normal 2 2 4 2 2 2 2" xfId="418"/>
    <cellStyle name="Normal 2 2 4 2 2 2 3" xfId="419"/>
    <cellStyle name="Normal 2 2 4 2 2 3" xfId="420"/>
    <cellStyle name="Normal 2 2 4 2 2 4" xfId="421"/>
    <cellStyle name="Normal 2 2 4 2 3" xfId="422"/>
    <cellStyle name="Normal 2 2 4 2 3 2" xfId="423"/>
    <cellStyle name="Normal 2 2 4 2 3 3" xfId="424"/>
    <cellStyle name="Normal 2 2 4 2 4" xfId="425"/>
    <cellStyle name="Normal 2 2 4 2 5" xfId="426"/>
    <cellStyle name="Normal 2 2 4 3" xfId="195"/>
    <cellStyle name="Normal 2 2 4 3 2" xfId="427"/>
    <cellStyle name="Normal 2 2 4 3 2 2" xfId="428"/>
    <cellStyle name="Normal 2 2 4 3 2 3" xfId="429"/>
    <cellStyle name="Normal 2 2 4 3 3" xfId="430"/>
    <cellStyle name="Normal 2 2 4 3 4" xfId="431"/>
    <cellStyle name="Normal 2 2 4 4" xfId="278"/>
    <cellStyle name="Normal 2 2 4 4 2" xfId="432"/>
    <cellStyle name="Normal 2 2 4 4 2 2" xfId="433"/>
    <cellStyle name="Normal 2 2 4 4 2 3" xfId="434"/>
    <cellStyle name="Normal 2 2 4 4 3" xfId="435"/>
    <cellStyle name="Normal 2 2 4 4 4" xfId="436"/>
    <cellStyle name="Normal 2 2 4 5" xfId="169"/>
    <cellStyle name="Normal 2 2 4 5 2" xfId="437"/>
    <cellStyle name="Normal 2 2 4 5 3" xfId="438"/>
    <cellStyle name="Normal 2 2 4 6" xfId="154"/>
    <cellStyle name="Normal 2 2 4 7" xfId="439"/>
    <cellStyle name="Normal 2 2 4 8" xfId="440"/>
    <cellStyle name="Normal 2 2 5" xfId="181"/>
    <cellStyle name="Normal 2 2 5 2" xfId="299"/>
    <cellStyle name="Normal 2 2 5 2 2" xfId="441"/>
    <cellStyle name="Normal 2 2 5 2 2 2" xfId="442"/>
    <cellStyle name="Normal 2 2 5 2 2 3" xfId="443"/>
    <cellStyle name="Normal 2 2 5 2 3" xfId="444"/>
    <cellStyle name="Normal 2 2 5 2 4" xfId="445"/>
    <cellStyle name="Normal 2 2 5 3" xfId="288"/>
    <cellStyle name="Normal 2 2 5 3 2" xfId="446"/>
    <cellStyle name="Normal 2 2 5 3 2 2" xfId="447"/>
    <cellStyle name="Normal 2 2 5 3 2 3" xfId="448"/>
    <cellStyle name="Normal 2 2 5 3 3" xfId="449"/>
    <cellStyle name="Normal 2 2 5 3 4" xfId="450"/>
    <cellStyle name="Normal 2 2 5 4" xfId="451"/>
    <cellStyle name="Normal 2 2 5 4 2" xfId="452"/>
    <cellStyle name="Normal 2 2 5 4 3" xfId="453"/>
    <cellStyle name="Normal 2 2 5 5" xfId="454"/>
    <cellStyle name="Normal 2 2 5 6" xfId="455"/>
    <cellStyle name="Normal 2 2 5 7" xfId="456"/>
    <cellStyle name="Normal 2 2 6" xfId="192"/>
    <cellStyle name="Normal 2 2 6 2" xfId="300"/>
    <cellStyle name="Normal 2 2 6 2 2" xfId="457"/>
    <cellStyle name="Normal 2 2 6 2 2 2" xfId="458"/>
    <cellStyle name="Normal 2 2 6 2 2 3" xfId="459"/>
    <cellStyle name="Normal 2 2 6 2 3" xfId="460"/>
    <cellStyle name="Normal 2 2 6 2 4" xfId="461"/>
    <cellStyle name="Normal 2 2 6 3" xfId="289"/>
    <cellStyle name="Normal 2 2 6 3 2" xfId="462"/>
    <cellStyle name="Normal 2 2 6 3 2 2" xfId="463"/>
    <cellStyle name="Normal 2 2 6 3 2 3" xfId="464"/>
    <cellStyle name="Normal 2 2 6 3 3" xfId="465"/>
    <cellStyle name="Normal 2 2 6 3 4" xfId="466"/>
    <cellStyle name="Normal 2 2 6 4" xfId="467"/>
    <cellStyle name="Normal 2 2 6 4 2" xfId="468"/>
    <cellStyle name="Normal 2 2 6 4 3" xfId="469"/>
    <cellStyle name="Normal 2 2 6 5" xfId="470"/>
    <cellStyle name="Normal 2 2 6 6" xfId="471"/>
    <cellStyle name="Normal 2 2 6 7" xfId="472"/>
    <cellStyle name="Normal 2 2 7" xfId="275"/>
    <cellStyle name="Normal 2 2 7 2" xfId="473"/>
    <cellStyle name="Normal 2 2 7 2 2" xfId="474"/>
    <cellStyle name="Normal 2 2 7 2 3" xfId="475"/>
    <cellStyle name="Normal 2 2 7 3" xfId="476"/>
    <cellStyle name="Normal 2 2 7 4" xfId="477"/>
    <cellStyle name="Normal 2 2 8" xfId="304"/>
    <cellStyle name="Normal 2 2 8 2" xfId="478"/>
    <cellStyle name="Normal 2 2 8 2 2" xfId="479"/>
    <cellStyle name="Normal 2 2 8 2 3" xfId="480"/>
    <cellStyle name="Normal 2 2 8 3" xfId="481"/>
    <cellStyle name="Normal 2 2 8 4" xfId="482"/>
    <cellStyle name="Normal 2 2 9" xfId="308"/>
    <cellStyle name="Normal 2 2 9 2" xfId="483"/>
    <cellStyle name="Normal 2 2 9 2 2" xfId="484"/>
    <cellStyle name="Normal 2 2 9 2 3" xfId="485"/>
    <cellStyle name="Normal 2 2 9 3" xfId="486"/>
    <cellStyle name="Normal 2 2 9 4" xfId="487"/>
    <cellStyle name="Normal 2 3" xfId="98"/>
    <cellStyle name="Normal 2 3 2" xfId="99"/>
    <cellStyle name="Normal 2 3 2 2" xfId="156"/>
    <cellStyle name="Normal 2 3 3" xfId="155"/>
    <cellStyle name="Normal 2 4" xfId="100"/>
    <cellStyle name="Normal 2 4 2" xfId="297"/>
    <cellStyle name="Normal 2 4 2 2" xfId="488"/>
    <cellStyle name="Normal 2 4 2 2 2" xfId="489"/>
    <cellStyle name="Normal 2 4 2 2 3" xfId="490"/>
    <cellStyle name="Normal 2 4 2 3" xfId="491"/>
    <cellStyle name="Normal 2 4 2 4" xfId="492"/>
    <cellStyle name="Normal 2 4 3" xfId="283"/>
    <cellStyle name="Normal 2 4 3 2" xfId="493"/>
    <cellStyle name="Normal 2 4 3 2 2" xfId="494"/>
    <cellStyle name="Normal 2 4 3 2 3" xfId="495"/>
    <cellStyle name="Normal 2 4 3 3" xfId="496"/>
    <cellStyle name="Normal 2 4 3 4" xfId="497"/>
    <cellStyle name="Normal 2 5" xfId="101"/>
    <cellStyle name="Normal 2 5 2" xfId="498"/>
    <cellStyle name="Normal 2 6" xfId="93"/>
    <cellStyle name="Normal 2 6 2" xfId="293"/>
    <cellStyle name="Normal 2 6 2 2" xfId="499"/>
    <cellStyle name="Normal 2 6 2 3" xfId="500"/>
    <cellStyle name="Normal 2 6 3" xfId="501"/>
    <cellStyle name="Normal 2 6 4" xfId="502"/>
    <cellStyle name="Normal 2 6 5" xfId="503"/>
    <cellStyle name="Normal 2 6 6" xfId="504"/>
    <cellStyle name="Normal 2 7" xfId="505"/>
    <cellStyle name="Normal 2 8" xfId="506"/>
    <cellStyle name="Normal 2 9" xfId="507"/>
    <cellStyle name="Normal 2 9 2" xfId="679"/>
    <cellStyle name="Normal 20" xfId="867"/>
    <cellStyle name="Normal 26 4" xfId="868"/>
    <cellStyle name="Normal 26 4 2" xfId="869"/>
    <cellStyle name="Normal 3" xfId="102"/>
    <cellStyle name="Normal 3 2" xfId="103"/>
    <cellStyle name="Normal 3 2 2" xfId="284"/>
    <cellStyle name="Normal 3 2 3" xfId="157"/>
    <cellStyle name="Normal 3 3" xfId="104"/>
    <cellStyle name="Normal 3 3 2" xfId="508"/>
    <cellStyle name="Normal 3 4" xfId="105"/>
    <cellStyle name="Normal 3 4 2" xfId="263"/>
    <cellStyle name="Normal 3 4 2 2" xfId="630"/>
    <cellStyle name="Normal 3 4 3" xfId="509"/>
    <cellStyle name="Normal 3 5" xfId="282"/>
    <cellStyle name="Normal 4" xfId="106"/>
    <cellStyle name="Normal 4 2" xfId="107"/>
    <cellStyle name="Normal 4 2 2" xfId="510"/>
    <cellStyle name="Normal 4 2 3" xfId="511"/>
    <cellStyle name="Normal 4 3" xfId="108"/>
    <cellStyle name="Normal 4 3 2" xfId="296"/>
    <cellStyle name="Normal 4 3 3" xfId="158"/>
    <cellStyle name="Normal 4 4" xfId="281"/>
    <cellStyle name="Normal 5" xfId="109"/>
    <cellStyle name="Normal 5 2" xfId="110"/>
    <cellStyle name="Normal 5 2 10" xfId="512"/>
    <cellStyle name="Normal 5 2 2" xfId="170"/>
    <cellStyle name="Normal 5 2 2 2" xfId="186"/>
    <cellStyle name="Normal 5 2 2 2 2" xfId="513"/>
    <cellStyle name="Normal 5 2 2 2 2 2" xfId="514"/>
    <cellStyle name="Normal 5 2 2 2 2 3" xfId="515"/>
    <cellStyle name="Normal 5 2 2 2 3" xfId="516"/>
    <cellStyle name="Normal 5 2 2 2 4" xfId="517"/>
    <cellStyle name="Normal 5 2 2 3" xfId="197"/>
    <cellStyle name="Normal 5 2 2 3 2" xfId="518"/>
    <cellStyle name="Normal 5 2 2 3 2 2" xfId="519"/>
    <cellStyle name="Normal 5 2 2 3 2 3" xfId="520"/>
    <cellStyle name="Normal 5 2 2 3 3" xfId="521"/>
    <cellStyle name="Normal 5 2 2 3 4" xfId="522"/>
    <cellStyle name="Normal 5 2 2 4" xfId="279"/>
    <cellStyle name="Normal 5 2 2 4 2" xfId="523"/>
    <cellStyle name="Normal 5 2 2 4 2 2" xfId="524"/>
    <cellStyle name="Normal 5 2 2 4 2 3" xfId="525"/>
    <cellStyle name="Normal 5 2 2 4 3" xfId="526"/>
    <cellStyle name="Normal 5 2 2 4 4" xfId="527"/>
    <cellStyle name="Normal 5 2 2 5" xfId="528"/>
    <cellStyle name="Normal 5 2 2 5 2" xfId="529"/>
    <cellStyle name="Normal 5 2 2 5 3" xfId="530"/>
    <cellStyle name="Normal 5 2 2 6" xfId="531"/>
    <cellStyle name="Normal 5 2 2 7" xfId="532"/>
    <cellStyle name="Normal 5 2 3" xfId="185"/>
    <cellStyle name="Normal 5 2 3 2" xfId="533"/>
    <cellStyle name="Normal 5 2 3 2 2" xfId="534"/>
    <cellStyle name="Normal 5 2 3 2 3" xfId="535"/>
    <cellStyle name="Normal 5 2 3 3" xfId="536"/>
    <cellStyle name="Normal 5 2 3 4" xfId="537"/>
    <cellStyle name="Normal 5 2 4" xfId="193"/>
    <cellStyle name="Normal 5 2 4 2" xfId="538"/>
    <cellStyle name="Normal 5 2 4 2 2" xfId="539"/>
    <cellStyle name="Normal 5 2 4 2 3" xfId="540"/>
    <cellStyle name="Normal 5 2 4 3" xfId="541"/>
    <cellStyle name="Normal 5 2 4 4" xfId="542"/>
    <cellStyle name="Normal 5 2 5" xfId="276"/>
    <cellStyle name="Normal 5 2 5 2" xfId="543"/>
    <cellStyle name="Normal 5 2 5 2 2" xfId="544"/>
    <cellStyle name="Normal 5 2 5 2 3" xfId="545"/>
    <cellStyle name="Normal 5 2 5 3" xfId="546"/>
    <cellStyle name="Normal 5 2 5 4" xfId="547"/>
    <cellStyle name="Normal 5 2 6" xfId="305"/>
    <cellStyle name="Normal 5 2 6 2" xfId="548"/>
    <cellStyle name="Normal 5 2 6 2 2" xfId="549"/>
    <cellStyle name="Normal 5 2 6 2 3" xfId="550"/>
    <cellStyle name="Normal 5 2 6 3" xfId="551"/>
    <cellStyle name="Normal 5 2 6 4" xfId="552"/>
    <cellStyle name="Normal 5 2 7" xfId="167"/>
    <cellStyle name="Normal 5 2 7 2" xfId="553"/>
    <cellStyle name="Normal 5 2 7 3" xfId="554"/>
    <cellStyle name="Normal 5 2 8" xfId="159"/>
    <cellStyle name="Normal 5 2 9" xfId="555"/>
    <cellStyle name="Normal 5 3" xfId="290"/>
    <cellStyle name="Normal 5 3 2" xfId="301"/>
    <cellStyle name="Normal 5 3 2 2" xfId="556"/>
    <cellStyle name="Normal 5 3 2 2 2" xfId="557"/>
    <cellStyle name="Normal 5 3 2 2 3" xfId="558"/>
    <cellStyle name="Normal 5 3 2 3" xfId="559"/>
    <cellStyle name="Normal 5 3 2 4" xfId="560"/>
    <cellStyle name="Normal 5 3 3" xfId="561"/>
    <cellStyle name="Normal 5 3 3 2" xfId="562"/>
    <cellStyle name="Normal 5 3 3 3" xfId="563"/>
    <cellStyle name="Normal 5 3 4" xfId="564"/>
    <cellStyle name="Normal 5 3 5" xfId="565"/>
    <cellStyle name="Normal 5 3 6" xfId="566"/>
    <cellStyle name="Normal 5 4" xfId="285"/>
    <cellStyle name="Normal 5 5" xfId="567"/>
    <cellStyle name="Normal 6" xfId="111"/>
    <cellStyle name="Normal 6 2" xfId="286"/>
    <cellStyle name="Normal 7" xfId="112"/>
    <cellStyle name="Normal 7 2" xfId="292"/>
    <cellStyle name="Normal 7 2 3 2" xfId="113"/>
    <cellStyle name="Normal 7 3" xfId="187"/>
    <cellStyle name="Normal 7 3 2" xfId="568"/>
    <cellStyle name="Normal 7 3 3" xfId="569"/>
    <cellStyle name="Normal 7 4" xfId="570"/>
    <cellStyle name="Normal 7 5" xfId="571"/>
    <cellStyle name="Normal 7 6" xfId="572"/>
    <cellStyle name="Normal 7 7" xfId="573"/>
    <cellStyle name="Normal 8" xfId="2"/>
    <cellStyle name="Normal 8 2" xfId="291"/>
    <cellStyle name="Normal 8 3" xfId="574"/>
    <cellStyle name="Normal 9" xfId="303"/>
    <cellStyle name="Note" xfId="714" builtinId="10"/>
    <cellStyle name="Note 2" xfId="114"/>
    <cellStyle name="Note 3" xfId="575"/>
    <cellStyle name="optionalExposure" xfId="115"/>
    <cellStyle name="optionalExposure 2" xfId="160"/>
    <cellStyle name="Output 2" xfId="116"/>
    <cellStyle name="Output 2 2" xfId="264"/>
    <cellStyle name="Output 2 2 2" xfId="631"/>
    <cellStyle name="Output 3" xfId="576"/>
    <cellStyle name="Output Amounts" xfId="173"/>
    <cellStyle name="Output Column Headings" xfId="174"/>
    <cellStyle name="Output Line Items" xfId="175"/>
    <cellStyle name="Output Report Heading" xfId="176"/>
    <cellStyle name="Output Report Title" xfId="177"/>
    <cellStyle name="Percent 10" xfId="577"/>
    <cellStyle name="Percent 10 2" xfId="680"/>
    <cellStyle name="Percent 11" xfId="588"/>
    <cellStyle name="Percent 2" xfId="118"/>
    <cellStyle name="Percent 2 2" xfId="119"/>
    <cellStyle name="Percent 2 2 2" xfId="161"/>
    <cellStyle name="Percent 2 3" xfId="578"/>
    <cellStyle name="Percent 2 3 2" xfId="579"/>
    <cellStyle name="Percent 2 4" xfId="580"/>
    <cellStyle name="Percent 2 5" xfId="581"/>
    <cellStyle name="Percent 2 5 2" xfId="681"/>
    <cellStyle name="Percent 2 6" xfId="632"/>
    <cellStyle name="Percent 3" xfId="120"/>
    <cellStyle name="Percent 3 2" xfId="172"/>
    <cellStyle name="Percent 3 3" xfId="162"/>
    <cellStyle name="Percent 4" xfId="121"/>
    <cellStyle name="Percent 4 2" xfId="122"/>
    <cellStyle name="Percent 4 2 2" xfId="164"/>
    <cellStyle name="Percent 4 3" xfId="163"/>
    <cellStyle name="Percent 5" xfId="123"/>
    <cellStyle name="Percent 6" xfId="117"/>
    <cellStyle name="Percent 6 2" xfId="582"/>
    <cellStyle name="Percent 7" xfId="166"/>
    <cellStyle name="Percent 8" xfId="583"/>
    <cellStyle name="Percent 9" xfId="584"/>
    <cellStyle name="periodHeader" xfId="124"/>
    <cellStyle name="Rubrik" xfId="125"/>
    <cellStyle name="Rubrik 1" xfId="126"/>
    <cellStyle name="Rubrik 1 2" xfId="266"/>
    <cellStyle name="Rubrik 2" xfId="127"/>
    <cellStyle name="Rubrik 2 2" xfId="267"/>
    <cellStyle name="Rubrik 3" xfId="128"/>
    <cellStyle name="Rubrik 3 2" xfId="268"/>
    <cellStyle name="Rubrik 4" xfId="129"/>
    <cellStyle name="Rubrik 4 2" xfId="269"/>
    <cellStyle name="Rubrik 5" xfId="265"/>
    <cellStyle name="SEB Green Background" xfId="130"/>
    <cellStyle name="SEB Header" xfId="131"/>
    <cellStyle name="SEB Normal" xfId="132"/>
    <cellStyle name="SEB Table Header Row" xfId="133"/>
    <cellStyle name="SEB Table Row" xfId="134"/>
    <cellStyle name="Style 1" xfId="135"/>
    <cellStyle name="Summa" xfId="136"/>
    <cellStyle name="Summa 2" xfId="270"/>
    <cellStyle name="Title 2" xfId="137"/>
    <cellStyle name="Title 2 2" xfId="271"/>
    <cellStyle name="Title 2 2 2" xfId="633"/>
    <cellStyle name="Title 3" xfId="585"/>
    <cellStyle name="Total 2" xfId="138"/>
    <cellStyle name="Total 2 2" xfId="272"/>
    <cellStyle name="Total 2 2 2" xfId="634"/>
    <cellStyle name="Total 3" xfId="586"/>
    <cellStyle name="Tusental (0)_Antal år" xfId="178"/>
    <cellStyle name="Tusental_5.1 CounterParty Risk" xfId="139"/>
    <cellStyle name="Urmo_D-Options" xfId="140"/>
    <cellStyle name="Utdata" xfId="141"/>
    <cellStyle name="Utdata 2" xfId="273"/>
    <cellStyle name="Valuta (0)_Antal år" xfId="179"/>
    <cellStyle name="Warning Text 2" xfId="142"/>
    <cellStyle name="Warning Text 2 2" xfId="274"/>
    <cellStyle name="Warning Text 2 2 2" xfId="635"/>
    <cellStyle name="Warning Text 3" xfId="587"/>
    <cellStyle name="Varningstext" xfId="143"/>
  </cellStyles>
  <dxfs count="0"/>
  <tableStyles count="0" defaultTableStyle="TableStyleMedium2" defaultPivotStyle="PivotStyleLight16"/>
  <colors>
    <mruColors>
      <color rgb="FF00FF00"/>
      <color rgb="FF4F9AFF"/>
      <color rgb="FFC0C0C0"/>
      <color rgb="FFFFF0C1"/>
      <color rgb="FFFFD243"/>
      <color rgb="FFFF6161"/>
      <color rgb="FFD9D9D9"/>
      <color rgb="FFFFC0FF"/>
      <color rgb="FF0070FF"/>
      <color rgb="FF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RO%20Office/Risk%20Aggregation/Pillar%203/Pillar%203%202011/Excel_data/Old%20Excel%202010/P3.Seciritisation%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SEB 2017">
  <a:themeElements>
    <a:clrScheme name="SEB Colors 2017">
      <a:dk1>
        <a:sysClr val="windowText" lastClr="000000"/>
      </a:dk1>
      <a:lt1>
        <a:sysClr val="window" lastClr="FFFFFF"/>
      </a:lt1>
      <a:dk2>
        <a:srgbClr val="B2B2B2"/>
      </a:dk2>
      <a:lt2>
        <a:srgbClr val="F0F0F0"/>
      </a:lt2>
      <a:accent1>
        <a:srgbClr val="8ACA34"/>
      </a:accent1>
      <a:accent2>
        <a:srgbClr val="66499E"/>
      </a:accent2>
      <a:accent3>
        <a:srgbClr val="24B9FC"/>
      </a:accent3>
      <a:accent4>
        <a:srgbClr val="FEC111"/>
      </a:accent4>
      <a:accent5>
        <a:srgbClr val="E94539"/>
      </a:accent5>
      <a:accent6>
        <a:srgbClr val="B2B2B2"/>
      </a:accent6>
      <a:hlink>
        <a:srgbClr val="FFE081"/>
      </a:hlink>
      <a:folHlink>
        <a:srgbClr val="EB8182"/>
      </a:folHlink>
    </a:clrScheme>
    <a:fontScheme name="SEB SansSerif">
      <a:majorFont>
        <a:latin typeface="SEB SansSerif"/>
        <a:ea typeface=""/>
        <a:cs typeface=""/>
      </a:majorFont>
      <a:minorFont>
        <a:latin typeface="SEB Sans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0F0F0"/>
        </a:solidFill>
        <a:ln w="19050">
          <a:noFill/>
        </a:ln>
      </a:spPr>
      <a:bodyPr rot="0" spcFirstLastPara="0" vertOverflow="overflow" horzOverflow="overflow" vert="horz" wrap="square" lIns="72000" tIns="36000" rIns="72000" bIns="36000" numCol="1" spcCol="0" rtlCol="0" fromWordArt="0" anchor="t" anchorCtr="0" forceAA="0" compatLnSpc="1">
        <a:prstTxWarp prst="textNoShape">
          <a:avLst/>
        </a:prstTxWarp>
        <a:noAutofit/>
      </a:bodyPr>
      <a:lstStyle>
        <a:defPPr>
          <a:defRPr sz="140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lIns="72000" tIns="36000" rIns="72000" bIns="36000" rtlCol="0">
        <a:spAutoFit/>
      </a:bodyPr>
      <a:lstStyle>
        <a:defPPr>
          <a:defRPr sz="1400" dirty="0" smtClean="0"/>
        </a:defPPr>
      </a:lstStyle>
    </a:txDef>
  </a:objectDefaults>
  <a:extraClrSchemeLst/>
  <a:custClrLst>
    <a:custClr name="SEB Green">
      <a:srgbClr val="A3D830"/>
    </a:custClr>
    <a:custClr name="SEB Color 2">
      <a:srgbClr val="B5E05B"/>
    </a:custClr>
    <a:custClr name="SEB Color 3">
      <a:srgbClr val="C7E987"/>
    </a:custClr>
    <a:custClr name="SEB Color 4">
      <a:srgbClr val="D8F1B2"/>
    </a:custClr>
    <a:custClr name="SEB Color 5">
      <a:srgbClr val="005F71"/>
    </a:custClr>
    <a:custClr name="SEB Color 6">
      <a:srgbClr val="5494A0"/>
    </a:custClr>
    <a:custClr name="SEB Color 7">
      <a:srgbClr val="A8C8CF"/>
    </a:custClr>
    <a:custClr name="SEB Color 8">
      <a:srgbClr val="E2ECEE"/>
    </a:custClr>
    <a:custClr name="SEB Color 9">
      <a:srgbClr val="0092AA"/>
    </a:custClr>
    <a:custClr name="SEB Color 10">
      <a:srgbClr val="54B6C0"/>
    </a:custClr>
    <a:custClr name="SEB Color 11">
      <a:srgbClr val="CFEFF5"/>
    </a:custClr>
    <a:custClr name="SEB Color 12">
      <a:srgbClr val="E3F5F9"/>
    </a:custClr>
    <a:custClr name="SEB Color 13">
      <a:srgbClr val="8A1B60"/>
    </a:custClr>
    <a:custClr name="SEB Color 14">
      <a:srgbClr val="B16694"/>
    </a:custClr>
    <a:custClr name="SEB Color 15">
      <a:srgbClr val="D7B1C9"/>
    </a:custClr>
    <a:custClr name="SEB Color 16">
      <a:srgbClr val="F2E6EC"/>
    </a:custClr>
    <a:custClr name="SEB Color 17">
      <a:srgbClr val="725274"/>
    </a:custClr>
    <a:custClr name="SEB Color 18">
      <a:srgbClr val="A07EA3"/>
    </a:custClr>
    <a:custClr name="SEB Color 19">
      <a:srgbClr val="BFA8C1"/>
    </a:custClr>
    <a:custClr name="SEB Color 20">
      <a:srgbClr val="E9D3E0"/>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18"/>
  <sheetViews>
    <sheetView tabSelected="1" zoomScale="80" zoomScaleNormal="80" workbookViewId="0"/>
  </sheetViews>
  <sheetFormatPr defaultColWidth="9" defaultRowHeight="12.75" x14ac:dyDescent="0.2"/>
  <cols>
    <col min="1" max="1" width="6.75" style="55" customWidth="1"/>
    <col min="2" max="2" width="11.375" style="17" customWidth="1"/>
    <col min="3" max="3" width="84" style="75" bestFit="1" customWidth="1"/>
    <col min="4" max="4" width="11.5" style="74" customWidth="1"/>
    <col min="5" max="246" width="9" style="17"/>
    <col min="247" max="247" width="76.875" style="17" customWidth="1"/>
    <col min="248" max="249" width="13.75" style="17" customWidth="1"/>
    <col min="250" max="251" width="11" style="17" customWidth="1"/>
    <col min="252" max="252" width="1.375" style="17" customWidth="1"/>
    <col min="253" max="254" width="13.75" style="17" customWidth="1"/>
    <col min="255" max="255" width="10.375" style="17" customWidth="1"/>
    <col min="256" max="256" width="14" style="17" customWidth="1"/>
    <col min="257" max="502" width="9" style="17"/>
    <col min="503" max="503" width="76.875" style="17" customWidth="1"/>
    <col min="504" max="505" width="13.75" style="17" customWidth="1"/>
    <col min="506" max="507" width="11" style="17" customWidth="1"/>
    <col min="508" max="508" width="1.375" style="17" customWidth="1"/>
    <col min="509" max="510" width="13.75" style="17" customWidth="1"/>
    <col min="511" max="511" width="10.375" style="17" customWidth="1"/>
    <col min="512" max="512" width="14" style="17" customWidth="1"/>
    <col min="513" max="758" width="9" style="17"/>
    <col min="759" max="759" width="76.875" style="17" customWidth="1"/>
    <col min="760" max="761" width="13.75" style="17" customWidth="1"/>
    <col min="762" max="763" width="11" style="17" customWidth="1"/>
    <col min="764" max="764" width="1.375" style="17" customWidth="1"/>
    <col min="765" max="766" width="13.75" style="17" customWidth="1"/>
    <col min="767" max="767" width="10.375" style="17" customWidth="1"/>
    <col min="768" max="768" width="14" style="17" customWidth="1"/>
    <col min="769" max="1014" width="9" style="17"/>
    <col min="1015" max="1015" width="76.875" style="17" customWidth="1"/>
    <col min="1016" max="1017" width="13.75" style="17" customWidth="1"/>
    <col min="1018" max="1019" width="11" style="17" customWidth="1"/>
    <col min="1020" max="1020" width="1.375" style="17" customWidth="1"/>
    <col min="1021" max="1022" width="13.75" style="17" customWidth="1"/>
    <col min="1023" max="1023" width="10.375" style="17" customWidth="1"/>
    <col min="1024" max="1024" width="14" style="17" customWidth="1"/>
    <col min="1025" max="1270" width="9" style="17"/>
    <col min="1271" max="1271" width="76.875" style="17" customWidth="1"/>
    <col min="1272" max="1273" width="13.75" style="17" customWidth="1"/>
    <col min="1274" max="1275" width="11" style="17" customWidth="1"/>
    <col min="1276" max="1276" width="1.375" style="17" customWidth="1"/>
    <col min="1277" max="1278" width="13.75" style="17" customWidth="1"/>
    <col min="1279" max="1279" width="10.375" style="17" customWidth="1"/>
    <col min="1280" max="1280" width="14" style="17" customWidth="1"/>
    <col min="1281" max="1526" width="9" style="17"/>
    <col min="1527" max="1527" width="76.875" style="17" customWidth="1"/>
    <col min="1528" max="1529" width="13.75" style="17" customWidth="1"/>
    <col min="1530" max="1531" width="11" style="17" customWidth="1"/>
    <col min="1532" max="1532" width="1.375" style="17" customWidth="1"/>
    <col min="1533" max="1534" width="13.75" style="17" customWidth="1"/>
    <col min="1535" max="1535" width="10.375" style="17" customWidth="1"/>
    <col min="1536" max="1536" width="14" style="17" customWidth="1"/>
    <col min="1537" max="1782" width="9" style="17"/>
    <col min="1783" max="1783" width="76.875" style="17" customWidth="1"/>
    <col min="1784" max="1785" width="13.75" style="17" customWidth="1"/>
    <col min="1786" max="1787" width="11" style="17" customWidth="1"/>
    <col min="1788" max="1788" width="1.375" style="17" customWidth="1"/>
    <col min="1789" max="1790" width="13.75" style="17" customWidth="1"/>
    <col min="1791" max="1791" width="10.375" style="17" customWidth="1"/>
    <col min="1792" max="1792" width="14" style="17" customWidth="1"/>
    <col min="1793" max="2038" width="9" style="17"/>
    <col min="2039" max="2039" width="76.875" style="17" customWidth="1"/>
    <col min="2040" max="2041" width="13.75" style="17" customWidth="1"/>
    <col min="2042" max="2043" width="11" style="17" customWidth="1"/>
    <col min="2044" max="2044" width="1.375" style="17" customWidth="1"/>
    <col min="2045" max="2046" width="13.75" style="17" customWidth="1"/>
    <col min="2047" max="2047" width="10.375" style="17" customWidth="1"/>
    <col min="2048" max="2048" width="14" style="17" customWidth="1"/>
    <col min="2049" max="2294" width="9" style="17"/>
    <col min="2295" max="2295" width="76.875" style="17" customWidth="1"/>
    <col min="2296" max="2297" width="13.75" style="17" customWidth="1"/>
    <col min="2298" max="2299" width="11" style="17" customWidth="1"/>
    <col min="2300" max="2300" width="1.375" style="17" customWidth="1"/>
    <col min="2301" max="2302" width="13.75" style="17" customWidth="1"/>
    <col min="2303" max="2303" width="10.375" style="17" customWidth="1"/>
    <col min="2304" max="2304" width="14" style="17" customWidth="1"/>
    <col min="2305" max="2550" width="9" style="17"/>
    <col min="2551" max="2551" width="76.875" style="17" customWidth="1"/>
    <col min="2552" max="2553" width="13.75" style="17" customWidth="1"/>
    <col min="2554" max="2555" width="11" style="17" customWidth="1"/>
    <col min="2556" max="2556" width="1.375" style="17" customWidth="1"/>
    <col min="2557" max="2558" width="13.75" style="17" customWidth="1"/>
    <col min="2559" max="2559" width="10.375" style="17" customWidth="1"/>
    <col min="2560" max="2560" width="14" style="17" customWidth="1"/>
    <col min="2561" max="2806" width="9" style="17"/>
    <col min="2807" max="2807" width="76.875" style="17" customWidth="1"/>
    <col min="2808" max="2809" width="13.75" style="17" customWidth="1"/>
    <col min="2810" max="2811" width="11" style="17" customWidth="1"/>
    <col min="2812" max="2812" width="1.375" style="17" customWidth="1"/>
    <col min="2813" max="2814" width="13.75" style="17" customWidth="1"/>
    <col min="2815" max="2815" width="10.375" style="17" customWidth="1"/>
    <col min="2816" max="2816" width="14" style="17" customWidth="1"/>
    <col min="2817" max="3062" width="9" style="17"/>
    <col min="3063" max="3063" width="76.875" style="17" customWidth="1"/>
    <col min="3064" max="3065" width="13.75" style="17" customWidth="1"/>
    <col min="3066" max="3067" width="11" style="17" customWidth="1"/>
    <col min="3068" max="3068" width="1.375" style="17" customWidth="1"/>
    <col min="3069" max="3070" width="13.75" style="17" customWidth="1"/>
    <col min="3071" max="3071" width="10.375" style="17" customWidth="1"/>
    <col min="3072" max="3072" width="14" style="17" customWidth="1"/>
    <col min="3073" max="3318" width="9" style="17"/>
    <col min="3319" max="3319" width="76.875" style="17" customWidth="1"/>
    <col min="3320" max="3321" width="13.75" style="17" customWidth="1"/>
    <col min="3322" max="3323" width="11" style="17" customWidth="1"/>
    <col min="3324" max="3324" width="1.375" style="17" customWidth="1"/>
    <col min="3325" max="3326" width="13.75" style="17" customWidth="1"/>
    <col min="3327" max="3327" width="10.375" style="17" customWidth="1"/>
    <col min="3328" max="3328" width="14" style="17" customWidth="1"/>
    <col min="3329" max="3574" width="9" style="17"/>
    <col min="3575" max="3575" width="76.875" style="17" customWidth="1"/>
    <col min="3576" max="3577" width="13.75" style="17" customWidth="1"/>
    <col min="3578" max="3579" width="11" style="17" customWidth="1"/>
    <col min="3580" max="3580" width="1.375" style="17" customWidth="1"/>
    <col min="3581" max="3582" width="13.75" style="17" customWidth="1"/>
    <col min="3583" max="3583" width="10.375" style="17" customWidth="1"/>
    <col min="3584" max="3584" width="14" style="17" customWidth="1"/>
    <col min="3585" max="3830" width="9" style="17"/>
    <col min="3831" max="3831" width="76.875" style="17" customWidth="1"/>
    <col min="3832" max="3833" width="13.75" style="17" customWidth="1"/>
    <col min="3834" max="3835" width="11" style="17" customWidth="1"/>
    <col min="3836" max="3836" width="1.375" style="17" customWidth="1"/>
    <col min="3837" max="3838" width="13.75" style="17" customWidth="1"/>
    <col min="3839" max="3839" width="10.375" style="17" customWidth="1"/>
    <col min="3840" max="3840" width="14" style="17" customWidth="1"/>
    <col min="3841" max="4086" width="9" style="17"/>
    <col min="4087" max="4087" width="76.875" style="17" customWidth="1"/>
    <col min="4088" max="4089" width="13.75" style="17" customWidth="1"/>
    <col min="4090" max="4091" width="11" style="17" customWidth="1"/>
    <col min="4092" max="4092" width="1.375" style="17" customWidth="1"/>
    <col min="4093" max="4094" width="13.75" style="17" customWidth="1"/>
    <col min="4095" max="4095" width="10.375" style="17" customWidth="1"/>
    <col min="4096" max="4096" width="14" style="17" customWidth="1"/>
    <col min="4097" max="4342" width="9" style="17"/>
    <col min="4343" max="4343" width="76.875" style="17" customWidth="1"/>
    <col min="4344" max="4345" width="13.75" style="17" customWidth="1"/>
    <col min="4346" max="4347" width="11" style="17" customWidth="1"/>
    <col min="4348" max="4348" width="1.375" style="17" customWidth="1"/>
    <col min="4349" max="4350" width="13.75" style="17" customWidth="1"/>
    <col min="4351" max="4351" width="10.375" style="17" customWidth="1"/>
    <col min="4352" max="4352" width="14" style="17" customWidth="1"/>
    <col min="4353" max="4598" width="9" style="17"/>
    <col min="4599" max="4599" width="76.875" style="17" customWidth="1"/>
    <col min="4600" max="4601" width="13.75" style="17" customWidth="1"/>
    <col min="4602" max="4603" width="11" style="17" customWidth="1"/>
    <col min="4604" max="4604" width="1.375" style="17" customWidth="1"/>
    <col min="4605" max="4606" width="13.75" style="17" customWidth="1"/>
    <col min="4607" max="4607" width="10.375" style="17" customWidth="1"/>
    <col min="4608" max="4608" width="14" style="17" customWidth="1"/>
    <col min="4609" max="4854" width="9" style="17"/>
    <col min="4855" max="4855" width="76.875" style="17" customWidth="1"/>
    <col min="4856" max="4857" width="13.75" style="17" customWidth="1"/>
    <col min="4858" max="4859" width="11" style="17" customWidth="1"/>
    <col min="4860" max="4860" width="1.375" style="17" customWidth="1"/>
    <col min="4861" max="4862" width="13.75" style="17" customWidth="1"/>
    <col min="4863" max="4863" width="10.375" style="17" customWidth="1"/>
    <col min="4864" max="4864" width="14" style="17" customWidth="1"/>
    <col min="4865" max="5110" width="9" style="17"/>
    <col min="5111" max="5111" width="76.875" style="17" customWidth="1"/>
    <col min="5112" max="5113" width="13.75" style="17" customWidth="1"/>
    <col min="5114" max="5115" width="11" style="17" customWidth="1"/>
    <col min="5116" max="5116" width="1.375" style="17" customWidth="1"/>
    <col min="5117" max="5118" width="13.75" style="17" customWidth="1"/>
    <col min="5119" max="5119" width="10.375" style="17" customWidth="1"/>
    <col min="5120" max="5120" width="14" style="17" customWidth="1"/>
    <col min="5121" max="5366" width="9" style="17"/>
    <col min="5367" max="5367" width="76.875" style="17" customWidth="1"/>
    <col min="5368" max="5369" width="13.75" style="17" customWidth="1"/>
    <col min="5370" max="5371" width="11" style="17" customWidth="1"/>
    <col min="5372" max="5372" width="1.375" style="17" customWidth="1"/>
    <col min="5373" max="5374" width="13.75" style="17" customWidth="1"/>
    <col min="5375" max="5375" width="10.375" style="17" customWidth="1"/>
    <col min="5376" max="5376" width="14" style="17" customWidth="1"/>
    <col min="5377" max="5622" width="9" style="17"/>
    <col min="5623" max="5623" width="76.875" style="17" customWidth="1"/>
    <col min="5624" max="5625" width="13.75" style="17" customWidth="1"/>
    <col min="5626" max="5627" width="11" style="17" customWidth="1"/>
    <col min="5628" max="5628" width="1.375" style="17" customWidth="1"/>
    <col min="5629" max="5630" width="13.75" style="17" customWidth="1"/>
    <col min="5631" max="5631" width="10.375" style="17" customWidth="1"/>
    <col min="5632" max="5632" width="14" style="17" customWidth="1"/>
    <col min="5633" max="5878" width="9" style="17"/>
    <col min="5879" max="5879" width="76.875" style="17" customWidth="1"/>
    <col min="5880" max="5881" width="13.75" style="17" customWidth="1"/>
    <col min="5882" max="5883" width="11" style="17" customWidth="1"/>
    <col min="5884" max="5884" width="1.375" style="17" customWidth="1"/>
    <col min="5885" max="5886" width="13.75" style="17" customWidth="1"/>
    <col min="5887" max="5887" width="10.375" style="17" customWidth="1"/>
    <col min="5888" max="5888" width="14" style="17" customWidth="1"/>
    <col min="5889" max="6134" width="9" style="17"/>
    <col min="6135" max="6135" width="76.875" style="17" customWidth="1"/>
    <col min="6136" max="6137" width="13.75" style="17" customWidth="1"/>
    <col min="6138" max="6139" width="11" style="17" customWidth="1"/>
    <col min="6140" max="6140" width="1.375" style="17" customWidth="1"/>
    <col min="6141" max="6142" width="13.75" style="17" customWidth="1"/>
    <col min="6143" max="6143" width="10.375" style="17" customWidth="1"/>
    <col min="6144" max="6144" width="14" style="17" customWidth="1"/>
    <col min="6145" max="6390" width="9" style="17"/>
    <col min="6391" max="6391" width="76.875" style="17" customWidth="1"/>
    <col min="6392" max="6393" width="13.75" style="17" customWidth="1"/>
    <col min="6394" max="6395" width="11" style="17" customWidth="1"/>
    <col min="6396" max="6396" width="1.375" style="17" customWidth="1"/>
    <col min="6397" max="6398" width="13.75" style="17" customWidth="1"/>
    <col min="6399" max="6399" width="10.375" style="17" customWidth="1"/>
    <col min="6400" max="6400" width="14" style="17" customWidth="1"/>
    <col min="6401" max="6646" width="9" style="17"/>
    <col min="6647" max="6647" width="76.875" style="17" customWidth="1"/>
    <col min="6648" max="6649" width="13.75" style="17" customWidth="1"/>
    <col min="6650" max="6651" width="11" style="17" customWidth="1"/>
    <col min="6652" max="6652" width="1.375" style="17" customWidth="1"/>
    <col min="6653" max="6654" width="13.75" style="17" customWidth="1"/>
    <col min="6655" max="6655" width="10.375" style="17" customWidth="1"/>
    <col min="6656" max="6656" width="14" style="17" customWidth="1"/>
    <col min="6657" max="6902" width="9" style="17"/>
    <col min="6903" max="6903" width="76.875" style="17" customWidth="1"/>
    <col min="6904" max="6905" width="13.75" style="17" customWidth="1"/>
    <col min="6906" max="6907" width="11" style="17" customWidth="1"/>
    <col min="6908" max="6908" width="1.375" style="17" customWidth="1"/>
    <col min="6909" max="6910" width="13.75" style="17" customWidth="1"/>
    <col min="6911" max="6911" width="10.375" style="17" customWidth="1"/>
    <col min="6912" max="6912" width="14" style="17" customWidth="1"/>
    <col min="6913" max="7158" width="9" style="17"/>
    <col min="7159" max="7159" width="76.875" style="17" customWidth="1"/>
    <col min="7160" max="7161" width="13.75" style="17" customWidth="1"/>
    <col min="7162" max="7163" width="11" style="17" customWidth="1"/>
    <col min="7164" max="7164" width="1.375" style="17" customWidth="1"/>
    <col min="7165" max="7166" width="13.75" style="17" customWidth="1"/>
    <col min="7167" max="7167" width="10.375" style="17" customWidth="1"/>
    <col min="7168" max="7168" width="14" style="17" customWidth="1"/>
    <col min="7169" max="7414" width="9" style="17"/>
    <col min="7415" max="7415" width="76.875" style="17" customWidth="1"/>
    <col min="7416" max="7417" width="13.75" style="17" customWidth="1"/>
    <col min="7418" max="7419" width="11" style="17" customWidth="1"/>
    <col min="7420" max="7420" width="1.375" style="17" customWidth="1"/>
    <col min="7421" max="7422" width="13.75" style="17" customWidth="1"/>
    <col min="7423" max="7423" width="10.375" style="17" customWidth="1"/>
    <col min="7424" max="7424" width="14" style="17" customWidth="1"/>
    <col min="7425" max="7670" width="9" style="17"/>
    <col min="7671" max="7671" width="76.875" style="17" customWidth="1"/>
    <col min="7672" max="7673" width="13.75" style="17" customWidth="1"/>
    <col min="7674" max="7675" width="11" style="17" customWidth="1"/>
    <col min="7676" max="7676" width="1.375" style="17" customWidth="1"/>
    <col min="7677" max="7678" width="13.75" style="17" customWidth="1"/>
    <col min="7679" max="7679" width="10.375" style="17" customWidth="1"/>
    <col min="7680" max="7680" width="14" style="17" customWidth="1"/>
    <col min="7681" max="7926" width="9" style="17"/>
    <col min="7927" max="7927" width="76.875" style="17" customWidth="1"/>
    <col min="7928" max="7929" width="13.75" style="17" customWidth="1"/>
    <col min="7930" max="7931" width="11" style="17" customWidth="1"/>
    <col min="7932" max="7932" width="1.375" style="17" customWidth="1"/>
    <col min="7933" max="7934" width="13.75" style="17" customWidth="1"/>
    <col min="7935" max="7935" width="10.375" style="17" customWidth="1"/>
    <col min="7936" max="7936" width="14" style="17" customWidth="1"/>
    <col min="7937" max="8182" width="9" style="17"/>
    <col min="8183" max="8183" width="76.875" style="17" customWidth="1"/>
    <col min="8184" max="8185" width="13.75" style="17" customWidth="1"/>
    <col min="8186" max="8187" width="11" style="17" customWidth="1"/>
    <col min="8188" max="8188" width="1.375" style="17" customWidth="1"/>
    <col min="8189" max="8190" width="13.75" style="17" customWidth="1"/>
    <col min="8191" max="8191" width="10.375" style="17" customWidth="1"/>
    <col min="8192" max="8192" width="14" style="17" customWidth="1"/>
    <col min="8193" max="8438" width="9" style="17"/>
    <col min="8439" max="8439" width="76.875" style="17" customWidth="1"/>
    <col min="8440" max="8441" width="13.75" style="17" customWidth="1"/>
    <col min="8442" max="8443" width="11" style="17" customWidth="1"/>
    <col min="8444" max="8444" width="1.375" style="17" customWidth="1"/>
    <col min="8445" max="8446" width="13.75" style="17" customWidth="1"/>
    <col min="8447" max="8447" width="10.375" style="17" customWidth="1"/>
    <col min="8448" max="8448" width="14" style="17" customWidth="1"/>
    <col min="8449" max="8694" width="9" style="17"/>
    <col min="8695" max="8695" width="76.875" style="17" customWidth="1"/>
    <col min="8696" max="8697" width="13.75" style="17" customWidth="1"/>
    <col min="8698" max="8699" width="11" style="17" customWidth="1"/>
    <col min="8700" max="8700" width="1.375" style="17" customWidth="1"/>
    <col min="8701" max="8702" width="13.75" style="17" customWidth="1"/>
    <col min="8703" max="8703" width="10.375" style="17" customWidth="1"/>
    <col min="8704" max="8704" width="14" style="17" customWidth="1"/>
    <col min="8705" max="8950" width="9" style="17"/>
    <col min="8951" max="8951" width="76.875" style="17" customWidth="1"/>
    <col min="8952" max="8953" width="13.75" style="17" customWidth="1"/>
    <col min="8954" max="8955" width="11" style="17" customWidth="1"/>
    <col min="8956" max="8956" width="1.375" style="17" customWidth="1"/>
    <col min="8957" max="8958" width="13.75" style="17" customWidth="1"/>
    <col min="8959" max="8959" width="10.375" style="17" customWidth="1"/>
    <col min="8960" max="8960" width="14" style="17" customWidth="1"/>
    <col min="8961" max="9206" width="9" style="17"/>
    <col min="9207" max="9207" width="76.875" style="17" customWidth="1"/>
    <col min="9208" max="9209" width="13.75" style="17" customWidth="1"/>
    <col min="9210" max="9211" width="11" style="17" customWidth="1"/>
    <col min="9212" max="9212" width="1.375" style="17" customWidth="1"/>
    <col min="9213" max="9214" width="13.75" style="17" customWidth="1"/>
    <col min="9215" max="9215" width="10.375" style="17" customWidth="1"/>
    <col min="9216" max="9216" width="14" style="17" customWidth="1"/>
    <col min="9217" max="9462" width="9" style="17"/>
    <col min="9463" max="9463" width="76.875" style="17" customWidth="1"/>
    <col min="9464" max="9465" width="13.75" style="17" customWidth="1"/>
    <col min="9466" max="9467" width="11" style="17" customWidth="1"/>
    <col min="9468" max="9468" width="1.375" style="17" customWidth="1"/>
    <col min="9469" max="9470" width="13.75" style="17" customWidth="1"/>
    <col min="9471" max="9471" width="10.375" style="17" customWidth="1"/>
    <col min="9472" max="9472" width="14" style="17" customWidth="1"/>
    <col min="9473" max="9718" width="9" style="17"/>
    <col min="9719" max="9719" width="76.875" style="17" customWidth="1"/>
    <col min="9720" max="9721" width="13.75" style="17" customWidth="1"/>
    <col min="9722" max="9723" width="11" style="17" customWidth="1"/>
    <col min="9724" max="9724" width="1.375" style="17" customWidth="1"/>
    <col min="9725" max="9726" width="13.75" style="17" customWidth="1"/>
    <col min="9727" max="9727" width="10.375" style="17" customWidth="1"/>
    <col min="9728" max="9728" width="14" style="17" customWidth="1"/>
    <col min="9729" max="9974" width="9" style="17"/>
    <col min="9975" max="9975" width="76.875" style="17" customWidth="1"/>
    <col min="9976" max="9977" width="13.75" style="17" customWidth="1"/>
    <col min="9978" max="9979" width="11" style="17" customWidth="1"/>
    <col min="9980" max="9980" width="1.375" style="17" customWidth="1"/>
    <col min="9981" max="9982" width="13.75" style="17" customWidth="1"/>
    <col min="9983" max="9983" width="10.375" style="17" customWidth="1"/>
    <col min="9984" max="9984" width="14" style="17" customWidth="1"/>
    <col min="9985" max="10230" width="9" style="17"/>
    <col min="10231" max="10231" width="76.875" style="17" customWidth="1"/>
    <col min="10232" max="10233" width="13.75" style="17" customWidth="1"/>
    <col min="10234" max="10235" width="11" style="17" customWidth="1"/>
    <col min="10236" max="10236" width="1.375" style="17" customWidth="1"/>
    <col min="10237" max="10238" width="13.75" style="17" customWidth="1"/>
    <col min="10239" max="10239" width="10.375" style="17" customWidth="1"/>
    <col min="10240" max="10240" width="14" style="17" customWidth="1"/>
    <col min="10241" max="10486" width="9" style="17"/>
    <col min="10487" max="10487" width="76.875" style="17" customWidth="1"/>
    <col min="10488" max="10489" width="13.75" style="17" customWidth="1"/>
    <col min="10490" max="10491" width="11" style="17" customWidth="1"/>
    <col min="10492" max="10492" width="1.375" style="17" customWidth="1"/>
    <col min="10493" max="10494" width="13.75" style="17" customWidth="1"/>
    <col min="10495" max="10495" width="10.375" style="17" customWidth="1"/>
    <col min="10496" max="10496" width="14" style="17" customWidth="1"/>
    <col min="10497" max="10742" width="9" style="17"/>
    <col min="10743" max="10743" width="76.875" style="17" customWidth="1"/>
    <col min="10744" max="10745" width="13.75" style="17" customWidth="1"/>
    <col min="10746" max="10747" width="11" style="17" customWidth="1"/>
    <col min="10748" max="10748" width="1.375" style="17" customWidth="1"/>
    <col min="10749" max="10750" width="13.75" style="17" customWidth="1"/>
    <col min="10751" max="10751" width="10.375" style="17" customWidth="1"/>
    <col min="10752" max="10752" width="14" style="17" customWidth="1"/>
    <col min="10753" max="10998" width="9" style="17"/>
    <col min="10999" max="10999" width="76.875" style="17" customWidth="1"/>
    <col min="11000" max="11001" width="13.75" style="17" customWidth="1"/>
    <col min="11002" max="11003" width="11" style="17" customWidth="1"/>
    <col min="11004" max="11004" width="1.375" style="17" customWidth="1"/>
    <col min="11005" max="11006" width="13.75" style="17" customWidth="1"/>
    <col min="11007" max="11007" width="10.375" style="17" customWidth="1"/>
    <col min="11008" max="11008" width="14" style="17" customWidth="1"/>
    <col min="11009" max="11254" width="9" style="17"/>
    <col min="11255" max="11255" width="76.875" style="17" customWidth="1"/>
    <col min="11256" max="11257" width="13.75" style="17" customWidth="1"/>
    <col min="11258" max="11259" width="11" style="17" customWidth="1"/>
    <col min="11260" max="11260" width="1.375" style="17" customWidth="1"/>
    <col min="11261" max="11262" width="13.75" style="17" customWidth="1"/>
    <col min="11263" max="11263" width="10.375" style="17" customWidth="1"/>
    <col min="11264" max="11264" width="14" style="17" customWidth="1"/>
    <col min="11265" max="11510" width="9" style="17"/>
    <col min="11511" max="11511" width="76.875" style="17" customWidth="1"/>
    <col min="11512" max="11513" width="13.75" style="17" customWidth="1"/>
    <col min="11514" max="11515" width="11" style="17" customWidth="1"/>
    <col min="11516" max="11516" width="1.375" style="17" customWidth="1"/>
    <col min="11517" max="11518" width="13.75" style="17" customWidth="1"/>
    <col min="11519" max="11519" width="10.375" style="17" customWidth="1"/>
    <col min="11520" max="11520" width="14" style="17" customWidth="1"/>
    <col min="11521" max="11766" width="9" style="17"/>
    <col min="11767" max="11767" width="76.875" style="17" customWidth="1"/>
    <col min="11768" max="11769" width="13.75" style="17" customWidth="1"/>
    <col min="11770" max="11771" width="11" style="17" customWidth="1"/>
    <col min="11772" max="11772" width="1.375" style="17" customWidth="1"/>
    <col min="11773" max="11774" width="13.75" style="17" customWidth="1"/>
    <col min="11775" max="11775" width="10.375" style="17" customWidth="1"/>
    <col min="11776" max="11776" width="14" style="17" customWidth="1"/>
    <col min="11777" max="12022" width="9" style="17"/>
    <col min="12023" max="12023" width="76.875" style="17" customWidth="1"/>
    <col min="12024" max="12025" width="13.75" style="17" customWidth="1"/>
    <col min="12026" max="12027" width="11" style="17" customWidth="1"/>
    <col min="12028" max="12028" width="1.375" style="17" customWidth="1"/>
    <col min="12029" max="12030" width="13.75" style="17" customWidth="1"/>
    <col min="12031" max="12031" width="10.375" style="17" customWidth="1"/>
    <col min="12032" max="12032" width="14" style="17" customWidth="1"/>
    <col min="12033" max="12278" width="9" style="17"/>
    <col min="12279" max="12279" width="76.875" style="17" customWidth="1"/>
    <col min="12280" max="12281" width="13.75" style="17" customWidth="1"/>
    <col min="12282" max="12283" width="11" style="17" customWidth="1"/>
    <col min="12284" max="12284" width="1.375" style="17" customWidth="1"/>
    <col min="12285" max="12286" width="13.75" style="17" customWidth="1"/>
    <col min="12287" max="12287" width="10.375" style="17" customWidth="1"/>
    <col min="12288" max="12288" width="14" style="17" customWidth="1"/>
    <col min="12289" max="12534" width="9" style="17"/>
    <col min="12535" max="12535" width="76.875" style="17" customWidth="1"/>
    <col min="12536" max="12537" width="13.75" style="17" customWidth="1"/>
    <col min="12538" max="12539" width="11" style="17" customWidth="1"/>
    <col min="12540" max="12540" width="1.375" style="17" customWidth="1"/>
    <col min="12541" max="12542" width="13.75" style="17" customWidth="1"/>
    <col min="12543" max="12543" width="10.375" style="17" customWidth="1"/>
    <col min="12544" max="12544" width="14" style="17" customWidth="1"/>
    <col min="12545" max="12790" width="9" style="17"/>
    <col min="12791" max="12791" width="76.875" style="17" customWidth="1"/>
    <col min="12792" max="12793" width="13.75" style="17" customWidth="1"/>
    <col min="12794" max="12795" width="11" style="17" customWidth="1"/>
    <col min="12796" max="12796" width="1.375" style="17" customWidth="1"/>
    <col min="12797" max="12798" width="13.75" style="17" customWidth="1"/>
    <col min="12799" max="12799" width="10.375" style="17" customWidth="1"/>
    <col min="12800" max="12800" width="14" style="17" customWidth="1"/>
    <col min="12801" max="13046" width="9" style="17"/>
    <col min="13047" max="13047" width="76.875" style="17" customWidth="1"/>
    <col min="13048" max="13049" width="13.75" style="17" customWidth="1"/>
    <col min="13050" max="13051" width="11" style="17" customWidth="1"/>
    <col min="13052" max="13052" width="1.375" style="17" customWidth="1"/>
    <col min="13053" max="13054" width="13.75" style="17" customWidth="1"/>
    <col min="13055" max="13055" width="10.375" style="17" customWidth="1"/>
    <col min="13056" max="13056" width="14" style="17" customWidth="1"/>
    <col min="13057" max="13302" width="9" style="17"/>
    <col min="13303" max="13303" width="76.875" style="17" customWidth="1"/>
    <col min="13304" max="13305" width="13.75" style="17" customWidth="1"/>
    <col min="13306" max="13307" width="11" style="17" customWidth="1"/>
    <col min="13308" max="13308" width="1.375" style="17" customWidth="1"/>
    <col min="13309" max="13310" width="13.75" style="17" customWidth="1"/>
    <col min="13311" max="13311" width="10.375" style="17" customWidth="1"/>
    <col min="13312" max="13312" width="14" style="17" customWidth="1"/>
    <col min="13313" max="13558" width="9" style="17"/>
    <col min="13559" max="13559" width="76.875" style="17" customWidth="1"/>
    <col min="13560" max="13561" width="13.75" style="17" customWidth="1"/>
    <col min="13562" max="13563" width="11" style="17" customWidth="1"/>
    <col min="13564" max="13564" width="1.375" style="17" customWidth="1"/>
    <col min="13565" max="13566" width="13.75" style="17" customWidth="1"/>
    <col min="13567" max="13567" width="10.375" style="17" customWidth="1"/>
    <col min="13568" max="13568" width="14" style="17" customWidth="1"/>
    <col min="13569" max="13814" width="9" style="17"/>
    <col min="13815" max="13815" width="76.875" style="17" customWidth="1"/>
    <col min="13816" max="13817" width="13.75" style="17" customWidth="1"/>
    <col min="13818" max="13819" width="11" style="17" customWidth="1"/>
    <col min="13820" max="13820" width="1.375" style="17" customWidth="1"/>
    <col min="13821" max="13822" width="13.75" style="17" customWidth="1"/>
    <col min="13823" max="13823" width="10.375" style="17" customWidth="1"/>
    <col min="13824" max="13824" width="14" style="17" customWidth="1"/>
    <col min="13825" max="14070" width="9" style="17"/>
    <col min="14071" max="14071" width="76.875" style="17" customWidth="1"/>
    <col min="14072" max="14073" width="13.75" style="17" customWidth="1"/>
    <col min="14074" max="14075" width="11" style="17" customWidth="1"/>
    <col min="14076" max="14076" width="1.375" style="17" customWidth="1"/>
    <col min="14077" max="14078" width="13.75" style="17" customWidth="1"/>
    <col min="14079" max="14079" width="10.375" style="17" customWidth="1"/>
    <col min="14080" max="14080" width="14" style="17" customWidth="1"/>
    <col min="14081" max="14326" width="9" style="17"/>
    <col min="14327" max="14327" width="76.875" style="17" customWidth="1"/>
    <col min="14328" max="14329" width="13.75" style="17" customWidth="1"/>
    <col min="14330" max="14331" width="11" style="17" customWidth="1"/>
    <col min="14332" max="14332" width="1.375" style="17" customWidth="1"/>
    <col min="14333" max="14334" width="13.75" style="17" customWidth="1"/>
    <col min="14335" max="14335" width="10.375" style="17" customWidth="1"/>
    <col min="14336" max="14336" width="14" style="17" customWidth="1"/>
    <col min="14337" max="14582" width="9" style="17"/>
    <col min="14583" max="14583" width="76.875" style="17" customWidth="1"/>
    <col min="14584" max="14585" width="13.75" style="17" customWidth="1"/>
    <col min="14586" max="14587" width="11" style="17" customWidth="1"/>
    <col min="14588" max="14588" width="1.375" style="17" customWidth="1"/>
    <col min="14589" max="14590" width="13.75" style="17" customWidth="1"/>
    <col min="14591" max="14591" width="10.375" style="17" customWidth="1"/>
    <col min="14592" max="14592" width="14" style="17" customWidth="1"/>
    <col min="14593" max="14838" width="9" style="17"/>
    <col min="14839" max="14839" width="76.875" style="17" customWidth="1"/>
    <col min="14840" max="14841" width="13.75" style="17" customWidth="1"/>
    <col min="14842" max="14843" width="11" style="17" customWidth="1"/>
    <col min="14844" max="14844" width="1.375" style="17" customWidth="1"/>
    <col min="14845" max="14846" width="13.75" style="17" customWidth="1"/>
    <col min="14847" max="14847" width="10.375" style="17" customWidth="1"/>
    <col min="14848" max="14848" width="14" style="17" customWidth="1"/>
    <col min="14849" max="15094" width="9" style="17"/>
    <col min="15095" max="15095" width="76.875" style="17" customWidth="1"/>
    <col min="15096" max="15097" width="13.75" style="17" customWidth="1"/>
    <col min="15098" max="15099" width="11" style="17" customWidth="1"/>
    <col min="15100" max="15100" width="1.375" style="17" customWidth="1"/>
    <col min="15101" max="15102" width="13.75" style="17" customWidth="1"/>
    <col min="15103" max="15103" width="10.375" style="17" customWidth="1"/>
    <col min="15104" max="15104" width="14" style="17" customWidth="1"/>
    <col min="15105" max="15350" width="9" style="17"/>
    <col min="15351" max="15351" width="76.875" style="17" customWidth="1"/>
    <col min="15352" max="15353" width="13.75" style="17" customWidth="1"/>
    <col min="15354" max="15355" width="11" style="17" customWidth="1"/>
    <col min="15356" max="15356" width="1.375" style="17" customWidth="1"/>
    <col min="15357" max="15358" width="13.75" style="17" customWidth="1"/>
    <col min="15359" max="15359" width="10.375" style="17" customWidth="1"/>
    <col min="15360" max="15360" width="14" style="17" customWidth="1"/>
    <col min="15361" max="15606" width="9" style="17"/>
    <col min="15607" max="15607" width="76.875" style="17" customWidth="1"/>
    <col min="15608" max="15609" width="13.75" style="17" customWidth="1"/>
    <col min="15610" max="15611" width="11" style="17" customWidth="1"/>
    <col min="15612" max="15612" width="1.375" style="17" customWidth="1"/>
    <col min="15613" max="15614" width="13.75" style="17" customWidth="1"/>
    <col min="15615" max="15615" width="10.375" style="17" customWidth="1"/>
    <col min="15616" max="15616" width="14" style="17" customWidth="1"/>
    <col min="15617" max="15862" width="9" style="17"/>
    <col min="15863" max="15863" width="76.875" style="17" customWidth="1"/>
    <col min="15864" max="15865" width="13.75" style="17" customWidth="1"/>
    <col min="15866" max="15867" width="11" style="17" customWidth="1"/>
    <col min="15868" max="15868" width="1.375" style="17" customWidth="1"/>
    <col min="15869" max="15870" width="13.75" style="17" customWidth="1"/>
    <col min="15871" max="15871" width="10.375" style="17" customWidth="1"/>
    <col min="15872" max="15872" width="14" style="17" customWidth="1"/>
    <col min="15873" max="16118" width="9" style="17"/>
    <col min="16119" max="16119" width="76.875" style="17" customWidth="1"/>
    <col min="16120" max="16121" width="13.75" style="17" customWidth="1"/>
    <col min="16122" max="16123" width="11" style="17" customWidth="1"/>
    <col min="16124" max="16124" width="1.375" style="17" customWidth="1"/>
    <col min="16125" max="16126" width="13.75" style="17" customWidth="1"/>
    <col min="16127" max="16127" width="10.375" style="17" customWidth="1"/>
    <col min="16128" max="16128" width="14" style="17" customWidth="1"/>
    <col min="16129" max="16384" width="9" style="17"/>
  </cols>
  <sheetData>
    <row r="1" spans="2:4" ht="13.15" customHeight="1" x14ac:dyDescent="0.2">
      <c r="B1" s="55"/>
      <c r="C1" s="55"/>
      <c r="D1" s="73"/>
    </row>
    <row r="2" spans="2:4" ht="51" customHeight="1" x14ac:dyDescent="0.2">
      <c r="B2" s="72" t="s">
        <v>268</v>
      </c>
      <c r="C2" s="105" t="s">
        <v>274</v>
      </c>
      <c r="D2" s="72" t="s">
        <v>269</v>
      </c>
    </row>
    <row r="3" spans="2:4" x14ac:dyDescent="0.2">
      <c r="B3" s="101" t="s">
        <v>262</v>
      </c>
      <c r="C3" s="99" t="s">
        <v>259</v>
      </c>
      <c r="D3" s="103" t="s">
        <v>270</v>
      </c>
    </row>
    <row r="4" spans="2:4" x14ac:dyDescent="0.2">
      <c r="B4" s="101" t="s">
        <v>264</v>
      </c>
      <c r="C4" s="99" t="s">
        <v>260</v>
      </c>
      <c r="D4" s="103" t="s">
        <v>270</v>
      </c>
    </row>
    <row r="5" spans="2:4" x14ac:dyDescent="0.2">
      <c r="B5" s="101" t="s">
        <v>265</v>
      </c>
      <c r="C5" s="99" t="s">
        <v>349</v>
      </c>
      <c r="D5" s="103" t="s">
        <v>270</v>
      </c>
    </row>
    <row r="6" spans="2:4" x14ac:dyDescent="0.2">
      <c r="B6" s="101" t="s">
        <v>263</v>
      </c>
      <c r="C6" s="100" t="s">
        <v>273</v>
      </c>
      <c r="D6" s="103" t="s">
        <v>270</v>
      </c>
    </row>
    <row r="7" spans="2:4" x14ac:dyDescent="0.2">
      <c r="B7" s="101" t="s">
        <v>266</v>
      </c>
      <c r="C7" s="100" t="s">
        <v>272</v>
      </c>
      <c r="D7" s="103" t="s">
        <v>270</v>
      </c>
    </row>
    <row r="8" spans="2:4" x14ac:dyDescent="0.2">
      <c r="B8" s="102" t="s">
        <v>267</v>
      </c>
      <c r="C8" s="106" t="s">
        <v>271</v>
      </c>
      <c r="D8" s="104" t="s">
        <v>270</v>
      </c>
    </row>
    <row r="9" spans="2:4" x14ac:dyDescent="0.2">
      <c r="C9" s="17"/>
    </row>
    <row r="10" spans="2:4" ht="13.15" customHeight="1" x14ac:dyDescent="0.2">
      <c r="B10" s="55"/>
    </row>
    <row r="11" spans="2:4" ht="13.15" customHeight="1" x14ac:dyDescent="0.2"/>
    <row r="12" spans="2:4" ht="13.15" customHeight="1" x14ac:dyDescent="0.2"/>
    <row r="13" spans="2:4" ht="13.15" customHeight="1" x14ac:dyDescent="0.2"/>
    <row r="14" spans="2:4" ht="13.15" customHeight="1" x14ac:dyDescent="0.2"/>
    <row r="15" spans="2:4" ht="13.15" customHeight="1" x14ac:dyDescent="0.2"/>
    <row r="16" spans="2:4" ht="13.15" customHeight="1" x14ac:dyDescent="0.2"/>
    <row r="17" ht="13.15" customHeight="1" x14ac:dyDescent="0.2"/>
    <row r="18" ht="13.15" customHeight="1" x14ac:dyDescent="0.2"/>
  </sheetData>
  <printOptions horizontalCentered="1" verticalCentered="1"/>
  <pageMargins left="0.70866141732283505" right="0.70866141732283505" top="0.74803149606299202" bottom="0.74803149606299202" header="0.31496062992126" footer="0.31496062992126"/>
  <pageSetup paperSize="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34"/>
  <sheetViews>
    <sheetView zoomScale="80" zoomScaleNormal="80" workbookViewId="0">
      <selection activeCell="G23" sqref="G23"/>
    </sheetView>
  </sheetViews>
  <sheetFormatPr defaultColWidth="9" defaultRowHeight="12.75" x14ac:dyDescent="0.2"/>
  <cols>
    <col min="1" max="1" width="6.75" style="9" customWidth="1"/>
    <col min="2" max="2" width="59.75" style="9" customWidth="1"/>
    <col min="3" max="4" width="14.5" style="17" customWidth="1"/>
    <col min="5" max="5" width="14.5" style="9" customWidth="1"/>
    <col min="6" max="251" width="9" style="9"/>
    <col min="252" max="252" width="7.625" style="9" customWidth="1"/>
    <col min="253" max="253" width="58.625" style="9" customWidth="1"/>
    <col min="254" max="256" width="14.5" style="9" customWidth="1"/>
    <col min="257" max="507" width="9" style="9"/>
    <col min="508" max="508" width="7.625" style="9" customWidth="1"/>
    <col min="509" max="509" width="58.625" style="9" customWidth="1"/>
    <col min="510" max="512" width="14.5" style="9" customWidth="1"/>
    <col min="513" max="763" width="9" style="9"/>
    <col min="764" max="764" width="7.625" style="9" customWidth="1"/>
    <col min="765" max="765" width="58.625" style="9" customWidth="1"/>
    <col min="766" max="768" width="14.5" style="9" customWidth="1"/>
    <col min="769" max="1019" width="9" style="9"/>
    <col min="1020" max="1020" width="7.625" style="9" customWidth="1"/>
    <col min="1021" max="1021" width="58.625" style="9" customWidth="1"/>
    <col min="1022" max="1024" width="14.5" style="9" customWidth="1"/>
    <col min="1025" max="1275" width="9" style="9"/>
    <col min="1276" max="1276" width="7.625" style="9" customWidth="1"/>
    <col min="1277" max="1277" width="58.625" style="9" customWidth="1"/>
    <col min="1278" max="1280" width="14.5" style="9" customWidth="1"/>
    <col min="1281" max="1531" width="9" style="9"/>
    <col min="1532" max="1532" width="7.625" style="9" customWidth="1"/>
    <col min="1533" max="1533" width="58.625" style="9" customWidth="1"/>
    <col min="1534" max="1536" width="14.5" style="9" customWidth="1"/>
    <col min="1537" max="1787" width="9" style="9"/>
    <col min="1788" max="1788" width="7.625" style="9" customWidth="1"/>
    <col min="1789" max="1789" width="58.625" style="9" customWidth="1"/>
    <col min="1790" max="1792" width="14.5" style="9" customWidth="1"/>
    <col min="1793" max="2043" width="9" style="9"/>
    <col min="2044" max="2044" width="7.625" style="9" customWidth="1"/>
    <col min="2045" max="2045" width="58.625" style="9" customWidth="1"/>
    <col min="2046" max="2048" width="14.5" style="9" customWidth="1"/>
    <col min="2049" max="2299" width="9" style="9"/>
    <col min="2300" max="2300" width="7.625" style="9" customWidth="1"/>
    <col min="2301" max="2301" width="58.625" style="9" customWidth="1"/>
    <col min="2302" max="2304" width="14.5" style="9" customWidth="1"/>
    <col min="2305" max="2555" width="9" style="9"/>
    <col min="2556" max="2556" width="7.625" style="9" customWidth="1"/>
    <col min="2557" max="2557" width="58.625" style="9" customWidth="1"/>
    <col min="2558" max="2560" width="14.5" style="9" customWidth="1"/>
    <col min="2561" max="2811" width="9" style="9"/>
    <col min="2812" max="2812" width="7.625" style="9" customWidth="1"/>
    <col min="2813" max="2813" width="58.625" style="9" customWidth="1"/>
    <col min="2814" max="2816" width="14.5" style="9" customWidth="1"/>
    <col min="2817" max="3067" width="9" style="9"/>
    <col min="3068" max="3068" width="7.625" style="9" customWidth="1"/>
    <col min="3069" max="3069" width="58.625" style="9" customWidth="1"/>
    <col min="3070" max="3072" width="14.5" style="9" customWidth="1"/>
    <col min="3073" max="3323" width="9" style="9"/>
    <col min="3324" max="3324" width="7.625" style="9" customWidth="1"/>
    <col min="3325" max="3325" width="58.625" style="9" customWidth="1"/>
    <col min="3326" max="3328" width="14.5" style="9" customWidth="1"/>
    <col min="3329" max="3579" width="9" style="9"/>
    <col min="3580" max="3580" width="7.625" style="9" customWidth="1"/>
    <col min="3581" max="3581" width="58.625" style="9" customWidth="1"/>
    <col min="3582" max="3584" width="14.5" style="9" customWidth="1"/>
    <col min="3585" max="3835" width="9" style="9"/>
    <col min="3836" max="3836" width="7.625" style="9" customWidth="1"/>
    <col min="3837" max="3837" width="58.625" style="9" customWidth="1"/>
    <col min="3838" max="3840" width="14.5" style="9" customWidth="1"/>
    <col min="3841" max="4091" width="9" style="9"/>
    <col min="4092" max="4092" width="7.625" style="9" customWidth="1"/>
    <col min="4093" max="4093" width="58.625" style="9" customWidth="1"/>
    <col min="4094" max="4096" width="14.5" style="9" customWidth="1"/>
    <col min="4097" max="4347" width="9" style="9"/>
    <col min="4348" max="4348" width="7.625" style="9" customWidth="1"/>
    <col min="4349" max="4349" width="58.625" style="9" customWidth="1"/>
    <col min="4350" max="4352" width="14.5" style="9" customWidth="1"/>
    <col min="4353" max="4603" width="9" style="9"/>
    <col min="4604" max="4604" width="7.625" style="9" customWidth="1"/>
    <col min="4605" max="4605" width="58.625" style="9" customWidth="1"/>
    <col min="4606" max="4608" width="14.5" style="9" customWidth="1"/>
    <col min="4609" max="4859" width="9" style="9"/>
    <col min="4860" max="4860" width="7.625" style="9" customWidth="1"/>
    <col min="4861" max="4861" width="58.625" style="9" customWidth="1"/>
    <col min="4862" max="4864" width="14.5" style="9" customWidth="1"/>
    <col min="4865" max="5115" width="9" style="9"/>
    <col min="5116" max="5116" width="7.625" style="9" customWidth="1"/>
    <col min="5117" max="5117" width="58.625" style="9" customWidth="1"/>
    <col min="5118" max="5120" width="14.5" style="9" customWidth="1"/>
    <col min="5121" max="5371" width="9" style="9"/>
    <col min="5372" max="5372" width="7.625" style="9" customWidth="1"/>
    <col min="5373" max="5373" width="58.625" style="9" customWidth="1"/>
    <col min="5374" max="5376" width="14.5" style="9" customWidth="1"/>
    <col min="5377" max="5627" width="9" style="9"/>
    <col min="5628" max="5628" width="7.625" style="9" customWidth="1"/>
    <col min="5629" max="5629" width="58.625" style="9" customWidth="1"/>
    <col min="5630" max="5632" width="14.5" style="9" customWidth="1"/>
    <col min="5633" max="5883" width="9" style="9"/>
    <col min="5884" max="5884" width="7.625" style="9" customWidth="1"/>
    <col min="5885" max="5885" width="58.625" style="9" customWidth="1"/>
    <col min="5886" max="5888" width="14.5" style="9" customWidth="1"/>
    <col min="5889" max="6139" width="9" style="9"/>
    <col min="6140" max="6140" width="7.625" style="9" customWidth="1"/>
    <col min="6141" max="6141" width="58.625" style="9" customWidth="1"/>
    <col min="6142" max="6144" width="14.5" style="9" customWidth="1"/>
    <col min="6145" max="6395" width="9" style="9"/>
    <col min="6396" max="6396" width="7.625" style="9" customWidth="1"/>
    <col min="6397" max="6397" width="58.625" style="9" customWidth="1"/>
    <col min="6398" max="6400" width="14.5" style="9" customWidth="1"/>
    <col min="6401" max="6651" width="9" style="9"/>
    <col min="6652" max="6652" width="7.625" style="9" customWidth="1"/>
    <col min="6653" max="6653" width="58.625" style="9" customWidth="1"/>
    <col min="6654" max="6656" width="14.5" style="9" customWidth="1"/>
    <col min="6657" max="6907" width="9" style="9"/>
    <col min="6908" max="6908" width="7.625" style="9" customWidth="1"/>
    <col min="6909" max="6909" width="58.625" style="9" customWidth="1"/>
    <col min="6910" max="6912" width="14.5" style="9" customWidth="1"/>
    <col min="6913" max="7163" width="9" style="9"/>
    <col min="7164" max="7164" width="7.625" style="9" customWidth="1"/>
    <col min="7165" max="7165" width="58.625" style="9" customWidth="1"/>
    <col min="7166" max="7168" width="14.5" style="9" customWidth="1"/>
    <col min="7169" max="7419" width="9" style="9"/>
    <col min="7420" max="7420" width="7.625" style="9" customWidth="1"/>
    <col min="7421" max="7421" width="58.625" style="9" customWidth="1"/>
    <col min="7422" max="7424" width="14.5" style="9" customWidth="1"/>
    <col min="7425" max="7675" width="9" style="9"/>
    <col min="7676" max="7676" width="7.625" style="9" customWidth="1"/>
    <col min="7677" max="7677" width="58.625" style="9" customWidth="1"/>
    <col min="7678" max="7680" width="14.5" style="9" customWidth="1"/>
    <col min="7681" max="7931" width="9" style="9"/>
    <col min="7932" max="7932" width="7.625" style="9" customWidth="1"/>
    <col min="7933" max="7933" width="58.625" style="9" customWidth="1"/>
    <col min="7934" max="7936" width="14.5" style="9" customWidth="1"/>
    <col min="7937" max="8187" width="9" style="9"/>
    <col min="8188" max="8188" width="7.625" style="9" customWidth="1"/>
    <col min="8189" max="8189" width="58.625" style="9" customWidth="1"/>
    <col min="8190" max="8192" width="14.5" style="9" customWidth="1"/>
    <col min="8193" max="8443" width="9" style="9"/>
    <col min="8444" max="8444" width="7.625" style="9" customWidth="1"/>
    <col min="8445" max="8445" width="58.625" style="9" customWidth="1"/>
    <col min="8446" max="8448" width="14.5" style="9" customWidth="1"/>
    <col min="8449" max="8699" width="9" style="9"/>
    <col min="8700" max="8700" width="7.625" style="9" customWidth="1"/>
    <col min="8701" max="8701" width="58.625" style="9" customWidth="1"/>
    <col min="8702" max="8704" width="14.5" style="9" customWidth="1"/>
    <col min="8705" max="8955" width="9" style="9"/>
    <col min="8956" max="8956" width="7.625" style="9" customWidth="1"/>
    <col min="8957" max="8957" width="58.625" style="9" customWidth="1"/>
    <col min="8958" max="8960" width="14.5" style="9" customWidth="1"/>
    <col min="8961" max="9211" width="9" style="9"/>
    <col min="9212" max="9212" width="7.625" style="9" customWidth="1"/>
    <col min="9213" max="9213" width="58.625" style="9" customWidth="1"/>
    <col min="9214" max="9216" width="14.5" style="9" customWidth="1"/>
    <col min="9217" max="9467" width="9" style="9"/>
    <col min="9468" max="9468" width="7.625" style="9" customWidth="1"/>
    <col min="9469" max="9469" width="58.625" style="9" customWidth="1"/>
    <col min="9470" max="9472" width="14.5" style="9" customWidth="1"/>
    <col min="9473" max="9723" width="9" style="9"/>
    <col min="9724" max="9724" width="7.625" style="9" customWidth="1"/>
    <col min="9725" max="9725" width="58.625" style="9" customWidth="1"/>
    <col min="9726" max="9728" width="14.5" style="9" customWidth="1"/>
    <col min="9729" max="9979" width="9" style="9"/>
    <col min="9980" max="9980" width="7.625" style="9" customWidth="1"/>
    <col min="9981" max="9981" width="58.625" style="9" customWidth="1"/>
    <col min="9982" max="9984" width="14.5" style="9" customWidth="1"/>
    <col min="9985" max="10235" width="9" style="9"/>
    <col min="10236" max="10236" width="7.625" style="9" customWidth="1"/>
    <col min="10237" max="10237" width="58.625" style="9" customWidth="1"/>
    <col min="10238" max="10240" width="14.5" style="9" customWidth="1"/>
    <col min="10241" max="10491" width="9" style="9"/>
    <col min="10492" max="10492" width="7.625" style="9" customWidth="1"/>
    <col min="10493" max="10493" width="58.625" style="9" customWidth="1"/>
    <col min="10494" max="10496" width="14.5" style="9" customWidth="1"/>
    <col min="10497" max="10747" width="9" style="9"/>
    <col min="10748" max="10748" width="7.625" style="9" customWidth="1"/>
    <col min="10749" max="10749" width="58.625" style="9" customWidth="1"/>
    <col min="10750" max="10752" width="14.5" style="9" customWidth="1"/>
    <col min="10753" max="11003" width="9" style="9"/>
    <col min="11004" max="11004" width="7.625" style="9" customWidth="1"/>
    <col min="11005" max="11005" width="58.625" style="9" customWidth="1"/>
    <col min="11006" max="11008" width="14.5" style="9" customWidth="1"/>
    <col min="11009" max="11259" width="9" style="9"/>
    <col min="11260" max="11260" width="7.625" style="9" customWidth="1"/>
    <col min="11261" max="11261" width="58.625" style="9" customWidth="1"/>
    <col min="11262" max="11264" width="14.5" style="9" customWidth="1"/>
    <col min="11265" max="11515" width="9" style="9"/>
    <col min="11516" max="11516" width="7.625" style="9" customWidth="1"/>
    <col min="11517" max="11517" width="58.625" style="9" customWidth="1"/>
    <col min="11518" max="11520" width="14.5" style="9" customWidth="1"/>
    <col min="11521" max="11771" width="9" style="9"/>
    <col min="11772" max="11772" width="7.625" style="9" customWidth="1"/>
    <col min="11773" max="11773" width="58.625" style="9" customWidth="1"/>
    <col min="11774" max="11776" width="14.5" style="9" customWidth="1"/>
    <col min="11777" max="12027" width="9" style="9"/>
    <col min="12028" max="12028" width="7.625" style="9" customWidth="1"/>
    <col min="12029" max="12029" width="58.625" style="9" customWidth="1"/>
    <col min="12030" max="12032" width="14.5" style="9" customWidth="1"/>
    <col min="12033" max="12283" width="9" style="9"/>
    <col min="12284" max="12284" width="7.625" style="9" customWidth="1"/>
    <col min="12285" max="12285" width="58.625" style="9" customWidth="1"/>
    <col min="12286" max="12288" width="14.5" style="9" customWidth="1"/>
    <col min="12289" max="12539" width="9" style="9"/>
    <col min="12540" max="12540" width="7.625" style="9" customWidth="1"/>
    <col min="12541" max="12541" width="58.625" style="9" customWidth="1"/>
    <col min="12542" max="12544" width="14.5" style="9" customWidth="1"/>
    <col min="12545" max="12795" width="9" style="9"/>
    <col min="12796" max="12796" width="7.625" style="9" customWidth="1"/>
    <col min="12797" max="12797" width="58.625" style="9" customWidth="1"/>
    <col min="12798" max="12800" width="14.5" style="9" customWidth="1"/>
    <col min="12801" max="13051" width="9" style="9"/>
    <col min="13052" max="13052" width="7.625" style="9" customWidth="1"/>
    <col min="13053" max="13053" width="58.625" style="9" customWidth="1"/>
    <col min="13054" max="13056" width="14.5" style="9" customWidth="1"/>
    <col min="13057" max="13307" width="9" style="9"/>
    <col min="13308" max="13308" width="7.625" style="9" customWidth="1"/>
    <col min="13309" max="13309" width="58.625" style="9" customWidth="1"/>
    <col min="13310" max="13312" width="14.5" style="9" customWidth="1"/>
    <col min="13313" max="13563" width="9" style="9"/>
    <col min="13564" max="13564" width="7.625" style="9" customWidth="1"/>
    <col min="13565" max="13565" width="58.625" style="9" customWidth="1"/>
    <col min="13566" max="13568" width="14.5" style="9" customWidth="1"/>
    <col min="13569" max="13819" width="9" style="9"/>
    <col min="13820" max="13820" width="7.625" style="9" customWidth="1"/>
    <col min="13821" max="13821" width="58.625" style="9" customWidth="1"/>
    <col min="13822" max="13824" width="14.5" style="9" customWidth="1"/>
    <col min="13825" max="14075" width="9" style="9"/>
    <col min="14076" max="14076" width="7.625" style="9" customWidth="1"/>
    <col min="14077" max="14077" width="58.625" style="9" customWidth="1"/>
    <col min="14078" max="14080" width="14.5" style="9" customWidth="1"/>
    <col min="14081" max="14331" width="9" style="9"/>
    <col min="14332" max="14332" width="7.625" style="9" customWidth="1"/>
    <col min="14333" max="14333" width="58.625" style="9" customWidth="1"/>
    <col min="14334" max="14336" width="14.5" style="9" customWidth="1"/>
    <col min="14337" max="14587" width="9" style="9"/>
    <col min="14588" max="14588" width="7.625" style="9" customWidth="1"/>
    <col min="14589" max="14589" width="58.625" style="9" customWidth="1"/>
    <col min="14590" max="14592" width="14.5" style="9" customWidth="1"/>
    <col min="14593" max="14843" width="9" style="9"/>
    <col min="14844" max="14844" width="7.625" style="9" customWidth="1"/>
    <col min="14845" max="14845" width="58.625" style="9" customWidth="1"/>
    <col min="14846" max="14848" width="14.5" style="9" customWidth="1"/>
    <col min="14849" max="15099" width="9" style="9"/>
    <col min="15100" max="15100" width="7.625" style="9" customWidth="1"/>
    <col min="15101" max="15101" width="58.625" style="9" customWidth="1"/>
    <col min="15102" max="15104" width="14.5" style="9" customWidth="1"/>
    <col min="15105" max="15355" width="9" style="9"/>
    <col min="15356" max="15356" width="7.625" style="9" customWidth="1"/>
    <col min="15357" max="15357" width="58.625" style="9" customWidth="1"/>
    <col min="15358" max="15360" width="14.5" style="9" customWidth="1"/>
    <col min="15361" max="15611" width="9" style="9"/>
    <col min="15612" max="15612" width="7.625" style="9" customWidth="1"/>
    <col min="15613" max="15613" width="58.625" style="9" customWidth="1"/>
    <col min="15614" max="15616" width="14.5" style="9" customWidth="1"/>
    <col min="15617" max="15867" width="9" style="9"/>
    <col min="15868" max="15868" width="7.625" style="9" customWidth="1"/>
    <col min="15869" max="15869" width="58.625" style="9" customWidth="1"/>
    <col min="15870" max="15872" width="14.5" style="9" customWidth="1"/>
    <col min="15873" max="16123" width="9" style="9"/>
    <col min="16124" max="16124" width="7.625" style="9" customWidth="1"/>
    <col min="16125" max="16125" width="58.625" style="9" customWidth="1"/>
    <col min="16126" max="16128" width="14.5" style="9" customWidth="1"/>
    <col min="16129" max="16384" width="9" style="9"/>
  </cols>
  <sheetData>
    <row r="1" spans="1:7" x14ac:dyDescent="0.2">
      <c r="A1" s="20" t="s">
        <v>336</v>
      </c>
      <c r="E1" s="17"/>
      <c r="F1" s="17"/>
      <c r="G1" s="17"/>
    </row>
    <row r="2" spans="1:7" ht="13.15" customHeight="1" x14ac:dyDescent="0.2">
      <c r="E2" s="17"/>
      <c r="F2" s="17"/>
      <c r="G2" s="17"/>
    </row>
    <row r="3" spans="1:7" x14ac:dyDescent="0.2">
      <c r="A3" s="21"/>
      <c r="B3" s="34" t="s">
        <v>275</v>
      </c>
      <c r="C3" s="9"/>
      <c r="D3" s="9"/>
    </row>
    <row r="4" spans="1:7" x14ac:dyDescent="0.2">
      <c r="A4" s="21"/>
      <c r="B4" s="34"/>
      <c r="C4" s="18"/>
      <c r="D4" s="18"/>
      <c r="E4" s="18"/>
    </row>
    <row r="5" spans="1:7" x14ac:dyDescent="0.2">
      <c r="A5" s="21"/>
      <c r="B5" s="34" t="s">
        <v>12</v>
      </c>
      <c r="E5" s="17"/>
    </row>
    <row r="6" spans="1:7" x14ac:dyDescent="0.2">
      <c r="A6" s="17"/>
      <c r="B6" s="28"/>
      <c r="C6" s="28"/>
      <c r="D6" s="28"/>
      <c r="E6" s="28"/>
    </row>
    <row r="7" spans="1:7" ht="25.5" x14ac:dyDescent="0.2">
      <c r="B7" s="126" t="s">
        <v>27</v>
      </c>
      <c r="C7" s="107"/>
      <c r="D7" s="119"/>
      <c r="E7" s="107" t="s">
        <v>243</v>
      </c>
    </row>
    <row r="8" spans="1:7" x14ac:dyDescent="0.2">
      <c r="B8" s="127"/>
      <c r="C8" s="61" t="s">
        <v>278</v>
      </c>
      <c r="D8" s="61" t="s">
        <v>276</v>
      </c>
      <c r="E8" s="61" t="str">
        <f>+C8</f>
        <v>31 Mar 2019</v>
      </c>
    </row>
    <row r="9" spans="1:7" x14ac:dyDescent="0.2">
      <c r="A9" s="55">
        <v>1</v>
      </c>
      <c r="B9" s="10" t="s">
        <v>28</v>
      </c>
      <c r="C9" s="11">
        <f>+C10+C11+C12</f>
        <v>510398.22995792405</v>
      </c>
      <c r="D9" s="11">
        <f>+D10+D11+D12</f>
        <v>491361.03231475694</v>
      </c>
      <c r="E9" s="11">
        <f>+C9*0.08</f>
        <v>40831.858396633928</v>
      </c>
      <c r="F9" s="17"/>
    </row>
    <row r="10" spans="1:7" x14ac:dyDescent="0.2">
      <c r="A10" s="55">
        <v>2</v>
      </c>
      <c r="B10" s="12" t="s">
        <v>29</v>
      </c>
      <c r="C10" s="15">
        <v>51057.161408874555</v>
      </c>
      <c r="D10" s="15">
        <v>43499.369789128097</v>
      </c>
      <c r="E10" s="15">
        <f t="shared" ref="E10:E20" si="0">+C10*0.08</f>
        <v>4084.5729127099644</v>
      </c>
      <c r="F10" s="17"/>
    </row>
    <row r="11" spans="1:7" x14ac:dyDescent="0.2">
      <c r="A11" s="55">
        <v>3</v>
      </c>
      <c r="B11" s="13" t="s">
        <v>30</v>
      </c>
      <c r="C11" s="15">
        <v>152186.22930486192</v>
      </c>
      <c r="D11" s="15">
        <v>148411.64220307194</v>
      </c>
      <c r="E11" s="15">
        <f t="shared" si="0"/>
        <v>12174.898344388954</v>
      </c>
      <c r="F11" s="17"/>
    </row>
    <row r="12" spans="1:7" x14ac:dyDescent="0.2">
      <c r="A12" s="55">
        <v>4</v>
      </c>
      <c r="B12" s="13" t="s">
        <v>31</v>
      </c>
      <c r="C12" s="15">
        <v>307154.83924418758</v>
      </c>
      <c r="D12" s="15">
        <v>299450.0203225569</v>
      </c>
      <c r="E12" s="15">
        <f t="shared" si="0"/>
        <v>24572.387139535007</v>
      </c>
      <c r="F12" s="17"/>
    </row>
    <row r="13" spans="1:7" x14ac:dyDescent="0.2">
      <c r="A13" s="55">
        <v>6</v>
      </c>
      <c r="B13" s="14" t="s">
        <v>0</v>
      </c>
      <c r="C13" s="11">
        <f>+C14+C15+C16+C17</f>
        <v>28757.035057914007</v>
      </c>
      <c r="D13" s="11">
        <f>+D14+D15+D16+D17</f>
        <v>28589.947376987999</v>
      </c>
      <c r="E13" s="11">
        <f t="shared" si="0"/>
        <v>2300.5628046331208</v>
      </c>
      <c r="F13" s="17"/>
    </row>
    <row r="14" spans="1:7" x14ac:dyDescent="0.2">
      <c r="A14" s="55">
        <v>7</v>
      </c>
      <c r="B14" s="12" t="s">
        <v>32</v>
      </c>
      <c r="C14" s="15">
        <v>5731.3889335170006</v>
      </c>
      <c r="D14" s="15">
        <v>6300.1163497470006</v>
      </c>
      <c r="E14" s="15">
        <f t="shared" si="0"/>
        <v>458.51111468136008</v>
      </c>
      <c r="F14" s="17"/>
    </row>
    <row r="15" spans="1:7" x14ac:dyDescent="0.2">
      <c r="A15" s="55">
        <v>10</v>
      </c>
      <c r="B15" s="12" t="s">
        <v>33</v>
      </c>
      <c r="C15" s="15">
        <v>15642.242124397002</v>
      </c>
      <c r="D15" s="15">
        <v>14597.522027241001</v>
      </c>
      <c r="E15" s="15">
        <f t="shared" si="0"/>
        <v>1251.3793699517603</v>
      </c>
      <c r="F15" s="17"/>
    </row>
    <row r="16" spans="1:7" x14ac:dyDescent="0.2">
      <c r="A16" s="55">
        <v>11</v>
      </c>
      <c r="B16" s="13" t="s">
        <v>34</v>
      </c>
      <c r="C16" s="15">
        <v>94.686999999999998</v>
      </c>
      <c r="D16" s="15">
        <v>87.39</v>
      </c>
      <c r="E16" s="15">
        <f t="shared" si="0"/>
        <v>7.5749599999999999</v>
      </c>
      <c r="F16" s="17"/>
    </row>
    <row r="17" spans="1:6" x14ac:dyDescent="0.2">
      <c r="A17" s="55">
        <v>12</v>
      </c>
      <c r="B17" s="13" t="s">
        <v>35</v>
      </c>
      <c r="C17" s="15">
        <v>7288.7169999999987</v>
      </c>
      <c r="D17" s="15">
        <v>7604.9189999999999</v>
      </c>
      <c r="E17" s="15">
        <f t="shared" si="0"/>
        <v>583.09735999999987</v>
      </c>
      <c r="F17" s="17"/>
    </row>
    <row r="18" spans="1:6" x14ac:dyDescent="0.2">
      <c r="A18" s="55">
        <v>13</v>
      </c>
      <c r="B18" s="10" t="s">
        <v>4</v>
      </c>
      <c r="C18" s="11">
        <v>8.3000000000000004E-2</v>
      </c>
      <c r="D18" s="11">
        <v>9.4030000000000005</v>
      </c>
      <c r="E18" s="11">
        <f t="shared" si="0"/>
        <v>6.6400000000000001E-3</v>
      </c>
      <c r="F18" s="17"/>
    </row>
    <row r="19" spans="1:6" x14ac:dyDescent="0.2">
      <c r="A19" s="55">
        <v>14</v>
      </c>
      <c r="B19" s="10" t="s">
        <v>5</v>
      </c>
      <c r="C19" s="11">
        <f>+C20+C21</f>
        <v>1079.1171290520003</v>
      </c>
      <c r="D19" s="11">
        <f>+D20+D21</f>
        <v>986.78452052399984</v>
      </c>
      <c r="E19" s="11">
        <f t="shared" si="0"/>
        <v>86.329370324160024</v>
      </c>
      <c r="F19" s="17"/>
    </row>
    <row r="20" spans="1:6" x14ac:dyDescent="0.2">
      <c r="A20" s="55">
        <v>15</v>
      </c>
      <c r="B20" s="12" t="s">
        <v>36</v>
      </c>
      <c r="C20" s="15">
        <v>1079.1171290520003</v>
      </c>
      <c r="D20" s="15">
        <v>986.78452052399984</v>
      </c>
      <c r="E20" s="15">
        <f t="shared" si="0"/>
        <v>86.329370324160024</v>
      </c>
      <c r="F20" s="17"/>
    </row>
    <row r="21" spans="1:6" x14ac:dyDescent="0.2">
      <c r="A21" s="55">
        <v>18</v>
      </c>
      <c r="B21" s="12" t="s">
        <v>37</v>
      </c>
      <c r="C21" s="15"/>
      <c r="D21" s="15"/>
      <c r="E21" s="15"/>
      <c r="F21" s="17"/>
    </row>
    <row r="22" spans="1:6" x14ac:dyDescent="0.2">
      <c r="A22" s="55">
        <v>19</v>
      </c>
      <c r="B22" s="10" t="s">
        <v>6</v>
      </c>
      <c r="C22" s="11">
        <f>+C23+C24</f>
        <v>37659.884882099999</v>
      </c>
      <c r="D22" s="11">
        <f>+D23+D24</f>
        <v>35620.444606837504</v>
      </c>
      <c r="E22" s="11">
        <f>+C22*0.08</f>
        <v>3012.7907905679999</v>
      </c>
      <c r="F22" s="17"/>
    </row>
    <row r="23" spans="1:6" x14ac:dyDescent="0.2">
      <c r="A23" s="55">
        <v>20</v>
      </c>
      <c r="B23" s="12" t="s">
        <v>37</v>
      </c>
      <c r="C23" s="15">
        <v>14409.3730196</v>
      </c>
      <c r="D23" s="15">
        <v>10600.505719337501</v>
      </c>
      <c r="E23" s="15">
        <f>+C23*0.08</f>
        <v>1152.749841568</v>
      </c>
      <c r="F23" s="17"/>
    </row>
    <row r="24" spans="1:6" x14ac:dyDescent="0.2">
      <c r="A24" s="55">
        <v>21</v>
      </c>
      <c r="B24" s="29" t="s">
        <v>38</v>
      </c>
      <c r="C24" s="15">
        <v>23250.5118625</v>
      </c>
      <c r="D24" s="15">
        <v>25019.9388875</v>
      </c>
      <c r="E24" s="15">
        <f>+C24*0.08</f>
        <v>1860.040949</v>
      </c>
      <c r="F24" s="17"/>
    </row>
    <row r="25" spans="1:6" x14ac:dyDescent="0.2">
      <c r="A25" s="55">
        <v>22</v>
      </c>
      <c r="B25" s="10" t="s">
        <v>39</v>
      </c>
      <c r="C25" s="30"/>
      <c r="D25" s="30"/>
      <c r="E25" s="30"/>
      <c r="F25" s="17"/>
    </row>
    <row r="26" spans="1:6" x14ac:dyDescent="0.2">
      <c r="A26" s="55">
        <v>23</v>
      </c>
      <c r="B26" s="31" t="s">
        <v>7</v>
      </c>
      <c r="C26" s="11">
        <f>+C27</f>
        <v>47707.144874999991</v>
      </c>
      <c r="D26" s="11">
        <f>+D27</f>
        <v>47150.885750000001</v>
      </c>
      <c r="E26" s="11">
        <f>+C26*0.08</f>
        <v>3816.5715899999996</v>
      </c>
      <c r="F26" s="17"/>
    </row>
    <row r="27" spans="1:6" x14ac:dyDescent="0.2">
      <c r="A27" s="55">
        <v>26</v>
      </c>
      <c r="B27" s="29" t="s">
        <v>40</v>
      </c>
      <c r="C27" s="15">
        <v>47707.144874999991</v>
      </c>
      <c r="D27" s="15">
        <v>47150.885750000001</v>
      </c>
      <c r="E27" s="15">
        <f>+C27*0.08</f>
        <v>3816.5715899999996</v>
      </c>
      <c r="F27" s="17"/>
    </row>
    <row r="28" spans="1:6" x14ac:dyDescent="0.2">
      <c r="A28" s="55">
        <v>27</v>
      </c>
      <c r="B28" s="31" t="s">
        <v>41</v>
      </c>
      <c r="C28" s="11">
        <v>20617.56970213844</v>
      </c>
      <c r="D28" s="11">
        <v>21188.811524670899</v>
      </c>
      <c r="E28" s="11">
        <f>+C28*0.08</f>
        <v>1649.4055761710752</v>
      </c>
      <c r="F28" s="17"/>
    </row>
    <row r="29" spans="1:6" x14ac:dyDescent="0.2">
      <c r="A29" s="55">
        <v>28</v>
      </c>
      <c r="B29" s="31" t="s">
        <v>14</v>
      </c>
      <c r="C29" s="11"/>
      <c r="D29" s="11"/>
      <c r="E29" s="11"/>
      <c r="F29" s="17"/>
    </row>
    <row r="30" spans="1:6" x14ac:dyDescent="0.2">
      <c r="A30" s="55"/>
      <c r="B30" s="32" t="s">
        <v>277</v>
      </c>
      <c r="C30" s="16">
        <v>92828.017999999996</v>
      </c>
      <c r="D30" s="16">
        <v>91590.535000000003</v>
      </c>
      <c r="E30" s="16">
        <f t="shared" ref="E30" si="1">+C30*0.08</f>
        <v>7426.2414399999998</v>
      </c>
      <c r="F30" s="17"/>
    </row>
    <row r="31" spans="1:6" x14ac:dyDescent="0.2">
      <c r="A31" s="55">
        <v>29</v>
      </c>
      <c r="B31" s="33" t="s">
        <v>42</v>
      </c>
      <c r="C31" s="25">
        <f>+C9+C13+C18+C19+C22+C25+C26+C28+C29+C30</f>
        <v>739047.08260412863</v>
      </c>
      <c r="D31" s="25">
        <f>+D9+D13+D18+D19+D22+D25+D26+D28+D29+D30</f>
        <v>716497.84409377736</v>
      </c>
      <c r="E31" s="25">
        <f>+E9+E13+E18+E19+E22+E25+E26+E28+E29+E30</f>
        <v>59123.766608330276</v>
      </c>
      <c r="F31" s="17"/>
    </row>
    <row r="32" spans="1:6" x14ac:dyDescent="0.2">
      <c r="C32" s="18"/>
    </row>
    <row r="34" spans="2:4" x14ac:dyDescent="0.2">
      <c r="B34" s="120" t="s">
        <v>351</v>
      </c>
      <c r="C34" s="75"/>
      <c r="D34" s="9"/>
    </row>
  </sheetData>
  <mergeCells count="1">
    <mergeCell ref="B7:B8"/>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212"/>
  <sheetViews>
    <sheetView zoomScale="80" zoomScaleNormal="80" workbookViewId="0"/>
  </sheetViews>
  <sheetFormatPr defaultColWidth="11.125" defaultRowHeight="12.75" x14ac:dyDescent="0.2"/>
  <cols>
    <col min="1" max="1" width="7.125" style="9" customWidth="1"/>
    <col min="2" max="2" width="6.625" style="9" customWidth="1"/>
    <col min="3" max="3" width="93" style="9" customWidth="1"/>
    <col min="4" max="5" width="17.125" style="27" customWidth="1"/>
    <col min="6" max="6" width="26.25" style="108" bestFit="1" customWidth="1"/>
    <col min="7" max="247" width="11.125" style="9"/>
    <col min="248" max="248" width="7.5" style="9" customWidth="1"/>
    <col min="249" max="249" width="6.625" style="9" customWidth="1"/>
    <col min="250" max="250" width="93" style="9" customWidth="1"/>
    <col min="251" max="252" width="17.25" style="9" customWidth="1"/>
    <col min="253" max="503" width="11.125" style="9"/>
    <col min="504" max="504" width="7.5" style="9" customWidth="1"/>
    <col min="505" max="505" width="6.625" style="9" customWidth="1"/>
    <col min="506" max="506" width="93" style="9" customWidth="1"/>
    <col min="507" max="508" width="17.25" style="9" customWidth="1"/>
    <col min="509" max="759" width="11.125" style="9"/>
    <col min="760" max="760" width="7.5" style="9" customWidth="1"/>
    <col min="761" max="761" width="6.625" style="9" customWidth="1"/>
    <col min="762" max="762" width="93" style="9" customWidth="1"/>
    <col min="763" max="764" width="17.25" style="9" customWidth="1"/>
    <col min="765" max="1015" width="11.125" style="9"/>
    <col min="1016" max="1016" width="7.5" style="9" customWidth="1"/>
    <col min="1017" max="1017" width="6.625" style="9" customWidth="1"/>
    <col min="1018" max="1018" width="93" style="9" customWidth="1"/>
    <col min="1019" max="1020" width="17.25" style="9" customWidth="1"/>
    <col min="1021" max="1271" width="11.125" style="9"/>
    <col min="1272" max="1272" width="7.5" style="9" customWidth="1"/>
    <col min="1273" max="1273" width="6.625" style="9" customWidth="1"/>
    <col min="1274" max="1274" width="93" style="9" customWidth="1"/>
    <col min="1275" max="1276" width="17.25" style="9" customWidth="1"/>
    <col min="1277" max="1527" width="11.125" style="9"/>
    <col min="1528" max="1528" width="7.5" style="9" customWidth="1"/>
    <col min="1529" max="1529" width="6.625" style="9" customWidth="1"/>
    <col min="1530" max="1530" width="93" style="9" customWidth="1"/>
    <col min="1531" max="1532" width="17.25" style="9" customWidth="1"/>
    <col min="1533" max="1783" width="11.125" style="9"/>
    <col min="1784" max="1784" width="7.5" style="9" customWidth="1"/>
    <col min="1785" max="1785" width="6.625" style="9" customWidth="1"/>
    <col min="1786" max="1786" width="93" style="9" customWidth="1"/>
    <col min="1787" max="1788" width="17.25" style="9" customWidth="1"/>
    <col min="1789" max="2039" width="11.125" style="9"/>
    <col min="2040" max="2040" width="7.5" style="9" customWidth="1"/>
    <col min="2041" max="2041" width="6.625" style="9" customWidth="1"/>
    <col min="2042" max="2042" width="93" style="9" customWidth="1"/>
    <col min="2043" max="2044" width="17.25" style="9" customWidth="1"/>
    <col min="2045" max="2295" width="11.125" style="9"/>
    <col min="2296" max="2296" width="7.5" style="9" customWidth="1"/>
    <col min="2297" max="2297" width="6.625" style="9" customWidth="1"/>
    <col min="2298" max="2298" width="93" style="9" customWidth="1"/>
    <col min="2299" max="2300" width="17.25" style="9" customWidth="1"/>
    <col min="2301" max="2551" width="11.125" style="9"/>
    <col min="2552" max="2552" width="7.5" style="9" customWidth="1"/>
    <col min="2553" max="2553" width="6.625" style="9" customWidth="1"/>
    <col min="2554" max="2554" width="93" style="9" customWidth="1"/>
    <col min="2555" max="2556" width="17.25" style="9" customWidth="1"/>
    <col min="2557" max="2807" width="11.125" style="9"/>
    <col min="2808" max="2808" width="7.5" style="9" customWidth="1"/>
    <col min="2809" max="2809" width="6.625" style="9" customWidth="1"/>
    <col min="2810" max="2810" width="93" style="9" customWidth="1"/>
    <col min="2811" max="2812" width="17.25" style="9" customWidth="1"/>
    <col min="2813" max="3063" width="11.125" style="9"/>
    <col min="3064" max="3064" width="7.5" style="9" customWidth="1"/>
    <col min="3065" max="3065" width="6.625" style="9" customWidth="1"/>
    <col min="3066" max="3066" width="93" style="9" customWidth="1"/>
    <col min="3067" max="3068" width="17.25" style="9" customWidth="1"/>
    <col min="3069" max="3319" width="11.125" style="9"/>
    <col min="3320" max="3320" width="7.5" style="9" customWidth="1"/>
    <col min="3321" max="3321" width="6.625" style="9" customWidth="1"/>
    <col min="3322" max="3322" width="93" style="9" customWidth="1"/>
    <col min="3323" max="3324" width="17.25" style="9" customWidth="1"/>
    <col min="3325" max="3575" width="11.125" style="9"/>
    <col min="3576" max="3576" width="7.5" style="9" customWidth="1"/>
    <col min="3577" max="3577" width="6.625" style="9" customWidth="1"/>
    <col min="3578" max="3578" width="93" style="9" customWidth="1"/>
    <col min="3579" max="3580" width="17.25" style="9" customWidth="1"/>
    <col min="3581" max="3831" width="11.125" style="9"/>
    <col min="3832" max="3832" width="7.5" style="9" customWidth="1"/>
    <col min="3833" max="3833" width="6.625" style="9" customWidth="1"/>
    <col min="3834" max="3834" width="93" style="9" customWidth="1"/>
    <col min="3835" max="3836" width="17.25" style="9" customWidth="1"/>
    <col min="3837" max="4087" width="11.125" style="9"/>
    <col min="4088" max="4088" width="7.5" style="9" customWidth="1"/>
    <col min="4089" max="4089" width="6.625" style="9" customWidth="1"/>
    <col min="4090" max="4090" width="93" style="9" customWidth="1"/>
    <col min="4091" max="4092" width="17.25" style="9" customWidth="1"/>
    <col min="4093" max="4343" width="11.125" style="9"/>
    <col min="4344" max="4344" width="7.5" style="9" customWidth="1"/>
    <col min="4345" max="4345" width="6.625" style="9" customWidth="1"/>
    <col min="4346" max="4346" width="93" style="9" customWidth="1"/>
    <col min="4347" max="4348" width="17.25" style="9" customWidth="1"/>
    <col min="4349" max="4599" width="11.125" style="9"/>
    <col min="4600" max="4600" width="7.5" style="9" customWidth="1"/>
    <col min="4601" max="4601" width="6.625" style="9" customWidth="1"/>
    <col min="4602" max="4602" width="93" style="9" customWidth="1"/>
    <col min="4603" max="4604" width="17.25" style="9" customWidth="1"/>
    <col min="4605" max="4855" width="11.125" style="9"/>
    <col min="4856" max="4856" width="7.5" style="9" customWidth="1"/>
    <col min="4857" max="4857" width="6.625" style="9" customWidth="1"/>
    <col min="4858" max="4858" width="93" style="9" customWidth="1"/>
    <col min="4859" max="4860" width="17.25" style="9" customWidth="1"/>
    <col min="4861" max="5111" width="11.125" style="9"/>
    <col min="5112" max="5112" width="7.5" style="9" customWidth="1"/>
    <col min="5113" max="5113" width="6.625" style="9" customWidth="1"/>
    <col min="5114" max="5114" width="93" style="9" customWidth="1"/>
    <col min="5115" max="5116" width="17.25" style="9" customWidth="1"/>
    <col min="5117" max="5367" width="11.125" style="9"/>
    <col min="5368" max="5368" width="7.5" style="9" customWidth="1"/>
    <col min="5369" max="5369" width="6.625" style="9" customWidth="1"/>
    <col min="5370" max="5370" width="93" style="9" customWidth="1"/>
    <col min="5371" max="5372" width="17.25" style="9" customWidth="1"/>
    <col min="5373" max="5623" width="11.125" style="9"/>
    <col min="5624" max="5624" width="7.5" style="9" customWidth="1"/>
    <col min="5625" max="5625" width="6.625" style="9" customWidth="1"/>
    <col min="5626" max="5626" width="93" style="9" customWidth="1"/>
    <col min="5627" max="5628" width="17.25" style="9" customWidth="1"/>
    <col min="5629" max="5879" width="11.125" style="9"/>
    <col min="5880" max="5880" width="7.5" style="9" customWidth="1"/>
    <col min="5881" max="5881" width="6.625" style="9" customWidth="1"/>
    <col min="5882" max="5882" width="93" style="9" customWidth="1"/>
    <col min="5883" max="5884" width="17.25" style="9" customWidth="1"/>
    <col min="5885" max="6135" width="11.125" style="9"/>
    <col min="6136" max="6136" width="7.5" style="9" customWidth="1"/>
    <col min="6137" max="6137" width="6.625" style="9" customWidth="1"/>
    <col min="6138" max="6138" width="93" style="9" customWidth="1"/>
    <col min="6139" max="6140" width="17.25" style="9" customWidth="1"/>
    <col min="6141" max="6391" width="11.125" style="9"/>
    <col min="6392" max="6392" width="7.5" style="9" customWidth="1"/>
    <col min="6393" max="6393" width="6.625" style="9" customWidth="1"/>
    <col min="6394" max="6394" width="93" style="9" customWidth="1"/>
    <col min="6395" max="6396" width="17.25" style="9" customWidth="1"/>
    <col min="6397" max="6647" width="11.125" style="9"/>
    <col min="6648" max="6648" width="7.5" style="9" customWidth="1"/>
    <col min="6649" max="6649" width="6.625" style="9" customWidth="1"/>
    <col min="6650" max="6650" width="93" style="9" customWidth="1"/>
    <col min="6651" max="6652" width="17.25" style="9" customWidth="1"/>
    <col min="6653" max="6903" width="11.125" style="9"/>
    <col min="6904" max="6904" width="7.5" style="9" customWidth="1"/>
    <col min="6905" max="6905" width="6.625" style="9" customWidth="1"/>
    <col min="6906" max="6906" width="93" style="9" customWidth="1"/>
    <col min="6907" max="6908" width="17.25" style="9" customWidth="1"/>
    <col min="6909" max="7159" width="11.125" style="9"/>
    <col min="7160" max="7160" width="7.5" style="9" customWidth="1"/>
    <col min="7161" max="7161" width="6.625" style="9" customWidth="1"/>
    <col min="7162" max="7162" width="93" style="9" customWidth="1"/>
    <col min="7163" max="7164" width="17.25" style="9" customWidth="1"/>
    <col min="7165" max="7415" width="11.125" style="9"/>
    <col min="7416" max="7416" width="7.5" style="9" customWidth="1"/>
    <col min="7417" max="7417" width="6.625" style="9" customWidth="1"/>
    <col min="7418" max="7418" width="93" style="9" customWidth="1"/>
    <col min="7419" max="7420" width="17.25" style="9" customWidth="1"/>
    <col min="7421" max="7671" width="11.125" style="9"/>
    <col min="7672" max="7672" width="7.5" style="9" customWidth="1"/>
    <col min="7673" max="7673" width="6.625" style="9" customWidth="1"/>
    <col min="7674" max="7674" width="93" style="9" customWidth="1"/>
    <col min="7675" max="7676" width="17.25" style="9" customWidth="1"/>
    <col min="7677" max="7927" width="11.125" style="9"/>
    <col min="7928" max="7928" width="7.5" style="9" customWidth="1"/>
    <col min="7929" max="7929" width="6.625" style="9" customWidth="1"/>
    <col min="7930" max="7930" width="93" style="9" customWidth="1"/>
    <col min="7931" max="7932" width="17.25" style="9" customWidth="1"/>
    <col min="7933" max="8183" width="11.125" style="9"/>
    <col min="8184" max="8184" width="7.5" style="9" customWidth="1"/>
    <col min="8185" max="8185" width="6.625" style="9" customWidth="1"/>
    <col min="8186" max="8186" width="93" style="9" customWidth="1"/>
    <col min="8187" max="8188" width="17.25" style="9" customWidth="1"/>
    <col min="8189" max="8439" width="11.125" style="9"/>
    <col min="8440" max="8440" width="7.5" style="9" customWidth="1"/>
    <col min="8441" max="8441" width="6.625" style="9" customWidth="1"/>
    <col min="8442" max="8442" width="93" style="9" customWidth="1"/>
    <col min="8443" max="8444" width="17.25" style="9" customWidth="1"/>
    <col min="8445" max="8695" width="11.125" style="9"/>
    <col min="8696" max="8696" width="7.5" style="9" customWidth="1"/>
    <col min="8697" max="8697" width="6.625" style="9" customWidth="1"/>
    <col min="8698" max="8698" width="93" style="9" customWidth="1"/>
    <col min="8699" max="8700" width="17.25" style="9" customWidth="1"/>
    <col min="8701" max="8951" width="11.125" style="9"/>
    <col min="8952" max="8952" width="7.5" style="9" customWidth="1"/>
    <col min="8953" max="8953" width="6.625" style="9" customWidth="1"/>
    <col min="8954" max="8954" width="93" style="9" customWidth="1"/>
    <col min="8955" max="8956" width="17.25" style="9" customWidth="1"/>
    <col min="8957" max="9207" width="11.125" style="9"/>
    <col min="9208" max="9208" width="7.5" style="9" customWidth="1"/>
    <col min="9209" max="9209" width="6.625" style="9" customWidth="1"/>
    <col min="9210" max="9210" width="93" style="9" customWidth="1"/>
    <col min="9211" max="9212" width="17.25" style="9" customWidth="1"/>
    <col min="9213" max="9463" width="11.125" style="9"/>
    <col min="9464" max="9464" width="7.5" style="9" customWidth="1"/>
    <col min="9465" max="9465" width="6.625" style="9" customWidth="1"/>
    <col min="9466" max="9466" width="93" style="9" customWidth="1"/>
    <col min="9467" max="9468" width="17.25" style="9" customWidth="1"/>
    <col min="9469" max="9719" width="11.125" style="9"/>
    <col min="9720" max="9720" width="7.5" style="9" customWidth="1"/>
    <col min="9721" max="9721" width="6.625" style="9" customWidth="1"/>
    <col min="9722" max="9722" width="93" style="9" customWidth="1"/>
    <col min="9723" max="9724" width="17.25" style="9" customWidth="1"/>
    <col min="9725" max="9975" width="11.125" style="9"/>
    <col min="9976" max="9976" width="7.5" style="9" customWidth="1"/>
    <col min="9977" max="9977" width="6.625" style="9" customWidth="1"/>
    <col min="9978" max="9978" width="93" style="9" customWidth="1"/>
    <col min="9979" max="9980" width="17.25" style="9" customWidth="1"/>
    <col min="9981" max="10231" width="11.125" style="9"/>
    <col min="10232" max="10232" width="7.5" style="9" customWidth="1"/>
    <col min="10233" max="10233" width="6.625" style="9" customWidth="1"/>
    <col min="10234" max="10234" width="93" style="9" customWidth="1"/>
    <col min="10235" max="10236" width="17.25" style="9" customWidth="1"/>
    <col min="10237" max="10487" width="11.125" style="9"/>
    <col min="10488" max="10488" width="7.5" style="9" customWidth="1"/>
    <col min="10489" max="10489" width="6.625" style="9" customWidth="1"/>
    <col min="10490" max="10490" width="93" style="9" customWidth="1"/>
    <col min="10491" max="10492" width="17.25" style="9" customWidth="1"/>
    <col min="10493" max="10743" width="11.125" style="9"/>
    <col min="10744" max="10744" width="7.5" style="9" customWidth="1"/>
    <col min="10745" max="10745" width="6.625" style="9" customWidth="1"/>
    <col min="10746" max="10746" width="93" style="9" customWidth="1"/>
    <col min="10747" max="10748" width="17.25" style="9" customWidth="1"/>
    <col min="10749" max="10999" width="11.125" style="9"/>
    <col min="11000" max="11000" width="7.5" style="9" customWidth="1"/>
    <col min="11001" max="11001" width="6.625" style="9" customWidth="1"/>
    <col min="11002" max="11002" width="93" style="9" customWidth="1"/>
    <col min="11003" max="11004" width="17.25" style="9" customWidth="1"/>
    <col min="11005" max="11255" width="11.125" style="9"/>
    <col min="11256" max="11256" width="7.5" style="9" customWidth="1"/>
    <col min="11257" max="11257" width="6.625" style="9" customWidth="1"/>
    <col min="11258" max="11258" width="93" style="9" customWidth="1"/>
    <col min="11259" max="11260" width="17.25" style="9" customWidth="1"/>
    <col min="11261" max="11511" width="11.125" style="9"/>
    <col min="11512" max="11512" width="7.5" style="9" customWidth="1"/>
    <col min="11513" max="11513" width="6.625" style="9" customWidth="1"/>
    <col min="11514" max="11514" width="93" style="9" customWidth="1"/>
    <col min="11515" max="11516" width="17.25" style="9" customWidth="1"/>
    <col min="11517" max="11767" width="11.125" style="9"/>
    <col min="11768" max="11768" width="7.5" style="9" customWidth="1"/>
    <col min="11769" max="11769" width="6.625" style="9" customWidth="1"/>
    <col min="11770" max="11770" width="93" style="9" customWidth="1"/>
    <col min="11771" max="11772" width="17.25" style="9" customWidth="1"/>
    <col min="11773" max="12023" width="11.125" style="9"/>
    <col min="12024" max="12024" width="7.5" style="9" customWidth="1"/>
    <col min="12025" max="12025" width="6.625" style="9" customWidth="1"/>
    <col min="12026" max="12026" width="93" style="9" customWidth="1"/>
    <col min="12027" max="12028" width="17.25" style="9" customWidth="1"/>
    <col min="12029" max="12279" width="11.125" style="9"/>
    <col min="12280" max="12280" width="7.5" style="9" customWidth="1"/>
    <col min="12281" max="12281" width="6.625" style="9" customWidth="1"/>
    <col min="12282" max="12282" width="93" style="9" customWidth="1"/>
    <col min="12283" max="12284" width="17.25" style="9" customWidth="1"/>
    <col min="12285" max="12535" width="11.125" style="9"/>
    <col min="12536" max="12536" width="7.5" style="9" customWidth="1"/>
    <col min="12537" max="12537" width="6.625" style="9" customWidth="1"/>
    <col min="12538" max="12538" width="93" style="9" customWidth="1"/>
    <col min="12539" max="12540" width="17.25" style="9" customWidth="1"/>
    <col min="12541" max="12791" width="11.125" style="9"/>
    <col min="12792" max="12792" width="7.5" style="9" customWidth="1"/>
    <col min="12793" max="12793" width="6.625" style="9" customWidth="1"/>
    <col min="12794" max="12794" width="93" style="9" customWidth="1"/>
    <col min="12795" max="12796" width="17.25" style="9" customWidth="1"/>
    <col min="12797" max="13047" width="11.125" style="9"/>
    <col min="13048" max="13048" width="7.5" style="9" customWidth="1"/>
    <col min="13049" max="13049" width="6.625" style="9" customWidth="1"/>
    <col min="13050" max="13050" width="93" style="9" customWidth="1"/>
    <col min="13051" max="13052" width="17.25" style="9" customWidth="1"/>
    <col min="13053" max="13303" width="11.125" style="9"/>
    <col min="13304" max="13304" width="7.5" style="9" customWidth="1"/>
    <col min="13305" max="13305" width="6.625" style="9" customWidth="1"/>
    <col min="13306" max="13306" width="93" style="9" customWidth="1"/>
    <col min="13307" max="13308" width="17.25" style="9" customWidth="1"/>
    <col min="13309" max="13559" width="11.125" style="9"/>
    <col min="13560" max="13560" width="7.5" style="9" customWidth="1"/>
    <col min="13561" max="13561" width="6.625" style="9" customWidth="1"/>
    <col min="13562" max="13562" width="93" style="9" customWidth="1"/>
    <col min="13563" max="13564" width="17.25" style="9" customWidth="1"/>
    <col min="13565" max="13815" width="11.125" style="9"/>
    <col min="13816" max="13816" width="7.5" style="9" customWidth="1"/>
    <col min="13817" max="13817" width="6.625" style="9" customWidth="1"/>
    <col min="13818" max="13818" width="93" style="9" customWidth="1"/>
    <col min="13819" max="13820" width="17.25" style="9" customWidth="1"/>
    <col min="13821" max="14071" width="11.125" style="9"/>
    <col min="14072" max="14072" width="7.5" style="9" customWidth="1"/>
    <col min="14073" max="14073" width="6.625" style="9" customWidth="1"/>
    <col min="14074" max="14074" width="93" style="9" customWidth="1"/>
    <col min="14075" max="14076" width="17.25" style="9" customWidth="1"/>
    <col min="14077" max="14327" width="11.125" style="9"/>
    <col min="14328" max="14328" width="7.5" style="9" customWidth="1"/>
    <col min="14329" max="14329" width="6.625" style="9" customWidth="1"/>
    <col min="14330" max="14330" width="93" style="9" customWidth="1"/>
    <col min="14331" max="14332" width="17.25" style="9" customWidth="1"/>
    <col min="14333" max="14583" width="11.125" style="9"/>
    <col min="14584" max="14584" width="7.5" style="9" customWidth="1"/>
    <col min="14585" max="14585" width="6.625" style="9" customWidth="1"/>
    <col min="14586" max="14586" width="93" style="9" customWidth="1"/>
    <col min="14587" max="14588" width="17.25" style="9" customWidth="1"/>
    <col min="14589" max="14839" width="11.125" style="9"/>
    <col min="14840" max="14840" width="7.5" style="9" customWidth="1"/>
    <col min="14841" max="14841" width="6.625" style="9" customWidth="1"/>
    <col min="14842" max="14842" width="93" style="9" customWidth="1"/>
    <col min="14843" max="14844" width="17.25" style="9" customWidth="1"/>
    <col min="14845" max="15095" width="11.125" style="9"/>
    <col min="15096" max="15096" width="7.5" style="9" customWidth="1"/>
    <col min="15097" max="15097" width="6.625" style="9" customWidth="1"/>
    <col min="15098" max="15098" width="93" style="9" customWidth="1"/>
    <col min="15099" max="15100" width="17.25" style="9" customWidth="1"/>
    <col min="15101" max="15351" width="11.125" style="9"/>
    <col min="15352" max="15352" width="7.5" style="9" customWidth="1"/>
    <col min="15353" max="15353" width="6.625" style="9" customWidth="1"/>
    <col min="15354" max="15354" width="93" style="9" customWidth="1"/>
    <col min="15355" max="15356" width="17.25" style="9" customWidth="1"/>
    <col min="15357" max="15607" width="11.125" style="9"/>
    <col min="15608" max="15608" width="7.5" style="9" customWidth="1"/>
    <col min="15609" max="15609" width="6.625" style="9" customWidth="1"/>
    <col min="15610" max="15610" width="93" style="9" customWidth="1"/>
    <col min="15611" max="15612" width="17.25" style="9" customWidth="1"/>
    <col min="15613" max="15863" width="11.125" style="9"/>
    <col min="15864" max="15864" width="7.5" style="9" customWidth="1"/>
    <col min="15865" max="15865" width="6.625" style="9" customWidth="1"/>
    <col min="15866" max="15866" width="93" style="9" customWidth="1"/>
    <col min="15867" max="15868" width="17.25" style="9" customWidth="1"/>
    <col min="15869" max="16119" width="11.125" style="9"/>
    <col min="16120" max="16120" width="7.5" style="9" customWidth="1"/>
    <col min="16121" max="16121" width="6.625" style="9" customWidth="1"/>
    <col min="16122" max="16122" width="93" style="9" customWidth="1"/>
    <col min="16123" max="16124" width="17.25" style="9" customWidth="1"/>
    <col min="16125" max="16384" width="11.125" style="9"/>
  </cols>
  <sheetData>
    <row r="1" spans="1:242" s="17" customFormat="1" x14ac:dyDescent="0.2">
      <c r="A1" s="97" t="s">
        <v>336</v>
      </c>
      <c r="D1" s="51"/>
      <c r="E1" s="51"/>
      <c r="F1" s="108"/>
    </row>
    <row r="2" spans="1:242" s="17" customFormat="1" ht="13.15" customHeight="1" x14ac:dyDescent="0.2"/>
    <row r="3" spans="1:242" s="17" customFormat="1" x14ac:dyDescent="0.2">
      <c r="A3" s="21"/>
      <c r="B3" s="21" t="s">
        <v>279</v>
      </c>
      <c r="D3" s="51"/>
      <c r="E3" s="51"/>
      <c r="F3" s="108"/>
    </row>
    <row r="4" spans="1:242" s="17" customFormat="1" x14ac:dyDescent="0.2">
      <c r="B4" s="23" t="s">
        <v>45</v>
      </c>
      <c r="C4" s="24"/>
      <c r="D4" s="24"/>
      <c r="E4" s="24"/>
      <c r="F4" s="108"/>
    </row>
    <row r="5" spans="1:242" s="17" customFormat="1" x14ac:dyDescent="0.2">
      <c r="C5" s="35"/>
      <c r="D5" s="95"/>
      <c r="E5" s="95"/>
      <c r="F5" s="108"/>
    </row>
    <row r="6" spans="1:242" x14ac:dyDescent="0.2">
      <c r="A6" s="22"/>
      <c r="B6" s="128" t="s">
        <v>12</v>
      </c>
      <c r="C6" s="128"/>
      <c r="D6" s="52"/>
      <c r="E6" s="52"/>
      <c r="F6" s="5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row>
    <row r="7" spans="1:242" ht="25.5" x14ac:dyDescent="0.2">
      <c r="A7" s="22"/>
      <c r="B7" s="129"/>
      <c r="C7" s="129"/>
      <c r="D7" s="53" t="s">
        <v>278</v>
      </c>
      <c r="E7" s="53" t="s">
        <v>276</v>
      </c>
      <c r="F7" s="53" t="s">
        <v>280</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row>
    <row r="8" spans="1:242" x14ac:dyDescent="0.2">
      <c r="B8" s="36" t="s">
        <v>46</v>
      </c>
      <c r="C8" s="18"/>
      <c r="D8" s="18"/>
      <c r="E8" s="18"/>
    </row>
    <row r="9" spans="1:242" s="17" customFormat="1" x14ac:dyDescent="0.2">
      <c r="B9" s="37">
        <v>1</v>
      </c>
      <c r="C9" s="18" t="s">
        <v>47</v>
      </c>
      <c r="D9" s="18">
        <v>21941.718393647599</v>
      </c>
      <c r="E9" s="18">
        <v>21941.717749621803</v>
      </c>
      <c r="F9" s="109" t="s">
        <v>281</v>
      </c>
    </row>
    <row r="10" spans="1:242" s="17" customFormat="1" x14ac:dyDescent="0.2">
      <c r="B10" s="37"/>
      <c r="C10" s="18" t="s">
        <v>48</v>
      </c>
      <c r="D10" s="18">
        <v>21941.718393647599</v>
      </c>
      <c r="E10" s="18">
        <v>21941.717749621803</v>
      </c>
      <c r="F10" s="109" t="s">
        <v>282</v>
      </c>
    </row>
    <row r="11" spans="1:242" s="17" customFormat="1" x14ac:dyDescent="0.2">
      <c r="B11" s="37">
        <v>2</v>
      </c>
      <c r="C11" s="18" t="s">
        <v>49</v>
      </c>
      <c r="D11" s="18">
        <v>71974.421509767519</v>
      </c>
      <c r="E11" s="18">
        <v>63791.385775423732</v>
      </c>
      <c r="F11" s="109" t="s">
        <v>283</v>
      </c>
    </row>
    <row r="12" spans="1:242" s="17" customFormat="1" x14ac:dyDescent="0.2">
      <c r="B12" s="37">
        <v>3</v>
      </c>
      <c r="C12" s="38" t="s">
        <v>252</v>
      </c>
      <c r="D12" s="18">
        <v>39739.637340523572</v>
      </c>
      <c r="E12" s="18">
        <v>40334.225485828996</v>
      </c>
      <c r="F12" s="109" t="s">
        <v>284</v>
      </c>
    </row>
    <row r="13" spans="1:242" s="17" customFormat="1" x14ac:dyDescent="0.2">
      <c r="B13" s="37" t="s">
        <v>50</v>
      </c>
      <c r="C13" s="18" t="s">
        <v>51</v>
      </c>
      <c r="D13" s="18"/>
      <c r="E13" s="18"/>
      <c r="F13" s="109" t="s">
        <v>285</v>
      </c>
    </row>
    <row r="14" spans="1:242" x14ac:dyDescent="0.2">
      <c r="A14" s="17"/>
      <c r="B14" s="37">
        <v>4</v>
      </c>
      <c r="C14" s="38" t="s">
        <v>52</v>
      </c>
      <c r="D14" s="18"/>
      <c r="E14" s="18"/>
      <c r="F14" s="109" t="s">
        <v>286</v>
      </c>
    </row>
    <row r="15" spans="1:242" x14ac:dyDescent="0.2">
      <c r="A15" s="17"/>
      <c r="B15" s="37">
        <v>5</v>
      </c>
      <c r="C15" s="18" t="s">
        <v>53</v>
      </c>
      <c r="D15" s="18"/>
      <c r="E15" s="18"/>
      <c r="F15" s="109">
        <v>84</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row>
    <row r="16" spans="1:242" x14ac:dyDescent="0.2">
      <c r="A16" s="17"/>
      <c r="B16" s="37" t="s">
        <v>54</v>
      </c>
      <c r="C16" s="18" t="s">
        <v>55</v>
      </c>
      <c r="D16" s="18">
        <v>1246.26223165381</v>
      </c>
      <c r="E16" s="18">
        <v>8494.9487427158983</v>
      </c>
      <c r="F16" s="110" t="s">
        <v>287</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row>
    <row r="17" spans="1:242" x14ac:dyDescent="0.2">
      <c r="A17" s="17"/>
      <c r="B17" s="39">
        <v>6</v>
      </c>
      <c r="C17" s="40" t="s">
        <v>56</v>
      </c>
      <c r="D17" s="40">
        <f>+D9+D11+D12+D16</f>
        <v>134902.03947559249</v>
      </c>
      <c r="E17" s="40">
        <f>+E9+E11+E12+E16</f>
        <v>134562.27775359043</v>
      </c>
      <c r="F17" s="11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row>
    <row r="18" spans="1:242" x14ac:dyDescent="0.2">
      <c r="A18" s="17"/>
      <c r="B18" s="36" t="s">
        <v>57</v>
      </c>
      <c r="C18" s="18"/>
      <c r="D18" s="18"/>
      <c r="E18" s="18"/>
      <c r="F18" s="109"/>
    </row>
    <row r="19" spans="1:242" x14ac:dyDescent="0.2">
      <c r="A19" s="17"/>
      <c r="B19" s="37">
        <v>7</v>
      </c>
      <c r="C19" s="18" t="s">
        <v>58</v>
      </c>
      <c r="D19" s="18">
        <v>-1015.5442865119541</v>
      </c>
      <c r="E19" s="18">
        <v>-867.56372806350225</v>
      </c>
      <c r="F19" s="109" t="s">
        <v>288</v>
      </c>
    </row>
    <row r="20" spans="1:242" x14ac:dyDescent="0.2">
      <c r="A20" s="17"/>
      <c r="B20" s="37">
        <v>8</v>
      </c>
      <c r="C20" s="18" t="s">
        <v>59</v>
      </c>
      <c r="D20" s="18">
        <v>-6493.7781017401812</v>
      </c>
      <c r="E20" s="18">
        <v>-6466.8336202697283</v>
      </c>
      <c r="F20" s="109" t="s">
        <v>289</v>
      </c>
    </row>
    <row r="21" spans="1:242" x14ac:dyDescent="0.2">
      <c r="A21" s="17"/>
      <c r="B21" s="37">
        <v>9</v>
      </c>
      <c r="C21" s="18" t="s">
        <v>60</v>
      </c>
      <c r="D21" s="18"/>
      <c r="E21" s="18"/>
      <c r="F21" s="109"/>
    </row>
    <row r="22" spans="1:242" ht="25.5" x14ac:dyDescent="0.2">
      <c r="A22" s="17"/>
      <c r="B22" s="37">
        <v>10</v>
      </c>
      <c r="C22" s="38" t="s">
        <v>61</v>
      </c>
      <c r="D22" s="18"/>
      <c r="E22" s="18"/>
      <c r="F22" s="109" t="s">
        <v>290</v>
      </c>
    </row>
    <row r="23" spans="1:242" x14ac:dyDescent="0.2">
      <c r="A23" s="17"/>
      <c r="B23" s="37">
        <v>11</v>
      </c>
      <c r="C23" s="18" t="s">
        <v>62</v>
      </c>
      <c r="D23" s="18">
        <v>-139.56160888000002</v>
      </c>
      <c r="E23" s="18">
        <v>-312.59182675</v>
      </c>
      <c r="F23" s="109" t="s">
        <v>291</v>
      </c>
    </row>
    <row r="24" spans="1:242" x14ac:dyDescent="0.2">
      <c r="A24" s="17"/>
      <c r="B24" s="37">
        <v>12</v>
      </c>
      <c r="C24" s="18" t="s">
        <v>63</v>
      </c>
      <c r="D24" s="18">
        <v>-82.256908913904795</v>
      </c>
      <c r="E24" s="18">
        <v>-78.455241185922645</v>
      </c>
      <c r="F24" s="109" t="s">
        <v>292</v>
      </c>
    </row>
    <row r="25" spans="1:242" s="17" customFormat="1" x14ac:dyDescent="0.2">
      <c r="B25" s="37">
        <v>13</v>
      </c>
      <c r="C25" s="18" t="s">
        <v>64</v>
      </c>
      <c r="D25" s="18"/>
      <c r="E25" s="18"/>
      <c r="F25" s="109" t="s">
        <v>293</v>
      </c>
    </row>
    <row r="26" spans="1:242" s="17" customFormat="1" x14ac:dyDescent="0.2">
      <c r="B26" s="37">
        <v>14</v>
      </c>
      <c r="C26" s="18" t="s">
        <v>65</v>
      </c>
      <c r="D26" s="18">
        <v>62.127272605970994</v>
      </c>
      <c r="E26" s="18">
        <v>8.0931515486110008</v>
      </c>
      <c r="F26" s="109" t="s">
        <v>294</v>
      </c>
    </row>
    <row r="27" spans="1:242" s="17" customFormat="1" x14ac:dyDescent="0.2">
      <c r="B27" s="37">
        <v>15</v>
      </c>
      <c r="C27" s="18" t="s">
        <v>66</v>
      </c>
      <c r="D27" s="18">
        <v>-966.07120891622083</v>
      </c>
      <c r="E27" s="18">
        <v>-815.53698350923503</v>
      </c>
      <c r="F27" s="109" t="s">
        <v>295</v>
      </c>
    </row>
    <row r="28" spans="1:242" s="17" customFormat="1" x14ac:dyDescent="0.2">
      <c r="B28" s="37">
        <v>16</v>
      </c>
      <c r="C28" s="18" t="s">
        <v>67</v>
      </c>
      <c r="D28" s="18">
        <v>-160.96</v>
      </c>
      <c r="E28" s="18">
        <v>-172.2</v>
      </c>
      <c r="F28" s="109" t="s">
        <v>296</v>
      </c>
    </row>
    <row r="29" spans="1:242" s="17" customFormat="1" ht="27" customHeight="1" x14ac:dyDescent="0.2">
      <c r="B29" s="37">
        <v>17</v>
      </c>
      <c r="C29" s="38" t="s">
        <v>253</v>
      </c>
      <c r="D29" s="18"/>
      <c r="E29" s="18"/>
      <c r="F29" s="109" t="s">
        <v>297</v>
      </c>
    </row>
    <row r="30" spans="1:242" s="17" customFormat="1" ht="38.25" x14ac:dyDescent="0.2">
      <c r="B30" s="37">
        <v>18</v>
      </c>
      <c r="C30" s="38" t="s">
        <v>254</v>
      </c>
      <c r="D30" s="18"/>
      <c r="E30" s="18"/>
      <c r="F30" s="112" t="s">
        <v>298</v>
      </c>
    </row>
    <row r="31" spans="1:242" s="17" customFormat="1" ht="38.25" x14ac:dyDescent="0.2">
      <c r="B31" s="37">
        <v>19</v>
      </c>
      <c r="C31" s="38" t="s">
        <v>68</v>
      </c>
      <c r="D31" s="18"/>
      <c r="E31" s="18"/>
      <c r="F31" s="112" t="s">
        <v>299</v>
      </c>
    </row>
    <row r="32" spans="1:242" s="17" customFormat="1" x14ac:dyDescent="0.2">
      <c r="B32" s="37">
        <v>20</v>
      </c>
      <c r="C32" s="18" t="s">
        <v>60</v>
      </c>
      <c r="D32" s="18"/>
      <c r="E32" s="18"/>
      <c r="F32" s="109"/>
    </row>
    <row r="33" spans="2:6" s="17" customFormat="1" ht="25.5" x14ac:dyDescent="0.2">
      <c r="B33" s="37" t="s">
        <v>69</v>
      </c>
      <c r="C33" s="38" t="s">
        <v>70</v>
      </c>
      <c r="D33" s="18"/>
      <c r="E33" s="18"/>
      <c r="F33" s="109" t="s">
        <v>300</v>
      </c>
    </row>
    <row r="34" spans="2:6" s="17" customFormat="1" x14ac:dyDescent="0.2">
      <c r="B34" s="37" t="s">
        <v>71</v>
      </c>
      <c r="C34" s="18" t="s">
        <v>72</v>
      </c>
      <c r="D34" s="18"/>
      <c r="E34" s="18"/>
      <c r="F34" s="109" t="s">
        <v>301</v>
      </c>
    </row>
    <row r="35" spans="2:6" s="17" customFormat="1" ht="25.5" x14ac:dyDescent="0.2">
      <c r="B35" s="37" t="s">
        <v>73</v>
      </c>
      <c r="C35" s="18" t="s">
        <v>74</v>
      </c>
      <c r="D35" s="18"/>
      <c r="E35" s="18"/>
      <c r="F35" s="112" t="s">
        <v>302</v>
      </c>
    </row>
    <row r="36" spans="2:6" s="17" customFormat="1" x14ac:dyDescent="0.2">
      <c r="B36" s="37" t="s">
        <v>75</v>
      </c>
      <c r="C36" s="18" t="s">
        <v>76</v>
      </c>
      <c r="D36" s="18"/>
      <c r="E36" s="18"/>
      <c r="F36" s="109" t="s">
        <v>303</v>
      </c>
    </row>
    <row r="37" spans="2:6" s="17" customFormat="1" ht="25.5" x14ac:dyDescent="0.2">
      <c r="B37" s="37">
        <v>21</v>
      </c>
      <c r="C37" s="38" t="s">
        <v>77</v>
      </c>
      <c r="D37" s="18"/>
      <c r="E37" s="18"/>
      <c r="F37" s="109" t="s">
        <v>304</v>
      </c>
    </row>
    <row r="38" spans="2:6" s="17" customFormat="1" x14ac:dyDescent="0.2">
      <c r="B38" s="37">
        <v>22</v>
      </c>
      <c r="C38" s="18" t="s">
        <v>255</v>
      </c>
      <c r="D38" s="18"/>
      <c r="E38" s="18"/>
      <c r="F38" s="109" t="s">
        <v>305</v>
      </c>
    </row>
    <row r="39" spans="2:6" s="17" customFormat="1" ht="25.5" x14ac:dyDescent="0.2">
      <c r="B39" s="37">
        <v>23</v>
      </c>
      <c r="C39" s="38" t="s">
        <v>78</v>
      </c>
      <c r="D39" s="18"/>
      <c r="E39" s="18"/>
      <c r="F39" s="109" t="s">
        <v>306</v>
      </c>
    </row>
    <row r="40" spans="2:6" s="17" customFormat="1" x14ac:dyDescent="0.2">
      <c r="B40" s="37">
        <v>24</v>
      </c>
      <c r="C40" s="18" t="s">
        <v>60</v>
      </c>
      <c r="D40" s="18"/>
      <c r="E40" s="18"/>
      <c r="F40" s="109"/>
    </row>
    <row r="41" spans="2:6" s="17" customFormat="1" x14ac:dyDescent="0.2">
      <c r="B41" s="37">
        <v>25</v>
      </c>
      <c r="C41" s="18" t="s">
        <v>79</v>
      </c>
      <c r="D41" s="18"/>
      <c r="E41" s="18"/>
      <c r="F41" s="109" t="s">
        <v>304</v>
      </c>
    </row>
    <row r="42" spans="2:6" s="17" customFormat="1" x14ac:dyDescent="0.2">
      <c r="B42" s="37" t="s">
        <v>80</v>
      </c>
      <c r="C42" s="18" t="s">
        <v>81</v>
      </c>
      <c r="D42" s="18"/>
      <c r="E42" s="18"/>
      <c r="F42" s="109" t="s">
        <v>307</v>
      </c>
    </row>
    <row r="43" spans="2:6" s="17" customFormat="1" x14ac:dyDescent="0.2">
      <c r="B43" s="37" t="s">
        <v>82</v>
      </c>
      <c r="C43" s="18" t="s">
        <v>83</v>
      </c>
      <c r="D43" s="18"/>
      <c r="E43" s="18"/>
      <c r="F43" s="109" t="s">
        <v>308</v>
      </c>
    </row>
    <row r="44" spans="2:6" s="17" customFormat="1" x14ac:dyDescent="0.2">
      <c r="B44" s="42">
        <v>27</v>
      </c>
      <c r="C44" s="43" t="s">
        <v>84</v>
      </c>
      <c r="D44" s="19"/>
      <c r="E44" s="19"/>
      <c r="F44" s="110" t="s">
        <v>309</v>
      </c>
    </row>
    <row r="45" spans="2:6" s="17" customFormat="1" x14ac:dyDescent="0.2">
      <c r="B45" s="44">
        <v>28</v>
      </c>
      <c r="C45" s="45" t="s">
        <v>85</v>
      </c>
      <c r="D45" s="45">
        <f>SUM(D19:D44)</f>
        <v>-8796.0448423562902</v>
      </c>
      <c r="E45" s="45">
        <f>SUM(E19:E44)</f>
        <v>-8705.0882482297766</v>
      </c>
      <c r="F45" s="113"/>
    </row>
    <row r="46" spans="2:6" s="17" customFormat="1" x14ac:dyDescent="0.2">
      <c r="B46" s="46">
        <v>29</v>
      </c>
      <c r="C46" s="41" t="s">
        <v>86</v>
      </c>
      <c r="D46" s="41">
        <f>D17+D45</f>
        <v>126105.9946332362</v>
      </c>
      <c r="E46" s="41">
        <f>E17+E45</f>
        <v>125857.18950536066</v>
      </c>
      <c r="F46" s="109"/>
    </row>
    <row r="47" spans="2:6" s="17" customFormat="1" x14ac:dyDescent="0.2">
      <c r="B47" s="36" t="s">
        <v>87</v>
      </c>
      <c r="C47" s="18"/>
      <c r="D47" s="18"/>
      <c r="E47" s="18"/>
      <c r="F47" s="109"/>
    </row>
    <row r="48" spans="2:6" s="17" customFormat="1" x14ac:dyDescent="0.2">
      <c r="B48" s="37">
        <v>30</v>
      </c>
      <c r="C48" s="18" t="s">
        <v>47</v>
      </c>
      <c r="D48" s="18">
        <v>15762.23</v>
      </c>
      <c r="E48" s="18">
        <v>15251.21</v>
      </c>
      <c r="F48" s="109" t="s">
        <v>310</v>
      </c>
    </row>
    <row r="49" spans="1:242" s="17" customFormat="1" ht="13.15" x14ac:dyDescent="0.25">
      <c r="B49" s="37">
        <v>31</v>
      </c>
      <c r="C49" s="18" t="s">
        <v>88</v>
      </c>
      <c r="D49" s="18"/>
      <c r="E49" s="18"/>
      <c r="F49" s="109"/>
    </row>
    <row r="50" spans="1:242" s="17" customFormat="1" ht="13.15" x14ac:dyDescent="0.25">
      <c r="B50" s="37">
        <v>32</v>
      </c>
      <c r="C50" s="18" t="s">
        <v>89</v>
      </c>
      <c r="D50" s="18">
        <v>15762.23</v>
      </c>
      <c r="E50" s="18">
        <v>15251.21</v>
      </c>
      <c r="F50" s="109"/>
    </row>
    <row r="51" spans="1:242" s="17" customFormat="1" ht="26.45" x14ac:dyDescent="0.25">
      <c r="B51" s="37">
        <v>33</v>
      </c>
      <c r="C51" s="38" t="s">
        <v>90</v>
      </c>
      <c r="D51" s="18"/>
      <c r="E51" s="18"/>
      <c r="F51" s="109" t="s">
        <v>311</v>
      </c>
    </row>
    <row r="52" spans="1:242" s="17" customFormat="1" ht="26.45" x14ac:dyDescent="0.25">
      <c r="B52" s="37">
        <v>34</v>
      </c>
      <c r="C52" s="38" t="s">
        <v>91</v>
      </c>
      <c r="D52" s="18"/>
      <c r="E52" s="18"/>
      <c r="F52" s="109" t="s">
        <v>312</v>
      </c>
    </row>
    <row r="53" spans="1:242" s="17" customFormat="1" ht="13.15" x14ac:dyDescent="0.25">
      <c r="B53" s="42">
        <v>35</v>
      </c>
      <c r="C53" s="19" t="s">
        <v>92</v>
      </c>
      <c r="D53" s="19"/>
      <c r="E53" s="19"/>
      <c r="F53" s="110" t="s">
        <v>311</v>
      </c>
    </row>
    <row r="54" spans="1:242" s="17" customFormat="1" ht="13.15" x14ac:dyDescent="0.25">
      <c r="A54" s="21"/>
      <c r="B54" s="46">
        <v>36</v>
      </c>
      <c r="C54" s="41" t="s">
        <v>93</v>
      </c>
      <c r="D54" s="41">
        <f>SUM(D48,D51,D52)</f>
        <v>15762.23</v>
      </c>
      <c r="E54" s="41">
        <f>SUM(E48,E51,E52)</f>
        <v>15251.21</v>
      </c>
      <c r="F54" s="11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row>
    <row r="55" spans="1:242" s="17" customFormat="1" ht="13.15" x14ac:dyDescent="0.25">
      <c r="B55" s="36" t="s">
        <v>94</v>
      </c>
      <c r="C55" s="18"/>
      <c r="D55" s="18"/>
      <c r="E55" s="18"/>
      <c r="F55" s="109"/>
    </row>
    <row r="56" spans="1:242" s="17" customFormat="1" ht="13.15" x14ac:dyDescent="0.25">
      <c r="B56" s="37">
        <v>37</v>
      </c>
      <c r="C56" s="38" t="s">
        <v>95</v>
      </c>
      <c r="D56" s="18"/>
      <c r="E56" s="18"/>
      <c r="F56" s="109" t="s">
        <v>313</v>
      </c>
    </row>
    <row r="57" spans="1:242" s="17" customFormat="1" ht="39.6" x14ac:dyDescent="0.25">
      <c r="B57" s="37">
        <v>38</v>
      </c>
      <c r="C57" s="38" t="s">
        <v>256</v>
      </c>
      <c r="D57" s="18"/>
      <c r="E57" s="18"/>
      <c r="F57" s="109" t="s">
        <v>314</v>
      </c>
    </row>
    <row r="58" spans="1:242" s="17" customFormat="1" ht="39.6" x14ac:dyDescent="0.25">
      <c r="B58" s="37">
        <v>39</v>
      </c>
      <c r="C58" s="38" t="s">
        <v>257</v>
      </c>
      <c r="D58" s="18"/>
      <c r="E58" s="18"/>
      <c r="F58" s="109" t="s">
        <v>315</v>
      </c>
    </row>
    <row r="59" spans="1:242" s="17" customFormat="1" ht="26.45" x14ac:dyDescent="0.25">
      <c r="B59" s="37">
        <v>40</v>
      </c>
      <c r="C59" s="38" t="s">
        <v>258</v>
      </c>
      <c r="D59" s="18"/>
      <c r="E59" s="18"/>
      <c r="F59" s="109" t="s">
        <v>316</v>
      </c>
    </row>
    <row r="60" spans="1:242" s="17" customFormat="1" ht="13.15" x14ac:dyDescent="0.25">
      <c r="B60" s="37">
        <v>41</v>
      </c>
      <c r="C60" s="38" t="s">
        <v>60</v>
      </c>
      <c r="D60" s="18"/>
      <c r="E60" s="18"/>
      <c r="F60" s="109"/>
    </row>
    <row r="61" spans="1:242" s="17" customFormat="1" ht="13.15" x14ac:dyDescent="0.25">
      <c r="B61" s="42">
        <v>42</v>
      </c>
      <c r="C61" s="19" t="s">
        <v>96</v>
      </c>
      <c r="D61" s="19"/>
      <c r="E61" s="19"/>
      <c r="F61" s="114">
        <v>56</v>
      </c>
    </row>
    <row r="62" spans="1:242" s="17" customFormat="1" ht="13.15" x14ac:dyDescent="0.25">
      <c r="B62" s="44">
        <v>43</v>
      </c>
      <c r="C62" s="45" t="s">
        <v>97</v>
      </c>
      <c r="D62" s="45"/>
      <c r="E62" s="45"/>
      <c r="F62" s="113"/>
    </row>
    <row r="63" spans="1:242" s="17" customFormat="1" ht="13.15" x14ac:dyDescent="0.25">
      <c r="B63" s="46">
        <v>44</v>
      </c>
      <c r="C63" s="41" t="s">
        <v>98</v>
      </c>
      <c r="D63" s="41">
        <f>+D54+D62</f>
        <v>15762.23</v>
      </c>
      <c r="E63" s="41">
        <f>+E54+E62</f>
        <v>15251.21</v>
      </c>
      <c r="F63" s="109"/>
    </row>
    <row r="64" spans="1:242" s="17" customFormat="1" ht="13.15" x14ac:dyDescent="0.25">
      <c r="B64" s="46">
        <v>45</v>
      </c>
      <c r="C64" s="41" t="s">
        <v>99</v>
      </c>
      <c r="D64" s="41">
        <f>+D46+D63</f>
        <v>141868.22463323621</v>
      </c>
      <c r="E64" s="41">
        <f>+E46+E63</f>
        <v>141108.39950536066</v>
      </c>
      <c r="F64" s="109"/>
    </row>
    <row r="65" spans="1:242" s="17" customFormat="1" ht="13.15" x14ac:dyDescent="0.25">
      <c r="B65" s="36" t="s">
        <v>100</v>
      </c>
      <c r="C65" s="18"/>
      <c r="D65" s="18"/>
      <c r="E65" s="18"/>
      <c r="F65" s="109"/>
    </row>
    <row r="66" spans="1:242" s="17" customFormat="1" ht="13.15" x14ac:dyDescent="0.25">
      <c r="B66" s="37">
        <v>46</v>
      </c>
      <c r="C66" s="18" t="s">
        <v>47</v>
      </c>
      <c r="D66" s="18">
        <v>19260.263050000001</v>
      </c>
      <c r="E66" s="18">
        <v>18986.858949999998</v>
      </c>
      <c r="F66" s="109" t="s">
        <v>317</v>
      </c>
    </row>
    <row r="67" spans="1:242" s="17" customFormat="1" ht="26.45" x14ac:dyDescent="0.25">
      <c r="B67" s="37">
        <v>47</v>
      </c>
      <c r="C67" s="38" t="s">
        <v>101</v>
      </c>
      <c r="D67" s="18"/>
      <c r="E67" s="18"/>
      <c r="F67" s="109" t="s">
        <v>318</v>
      </c>
    </row>
    <row r="68" spans="1:242" s="17" customFormat="1" ht="26.45" x14ac:dyDescent="0.25">
      <c r="B68" s="37">
        <v>48</v>
      </c>
      <c r="C68" s="38" t="s">
        <v>102</v>
      </c>
      <c r="D68" s="18"/>
      <c r="E68" s="18"/>
      <c r="F68" s="109" t="s">
        <v>319</v>
      </c>
    </row>
    <row r="69" spans="1:242" s="17" customFormat="1" ht="13.15" x14ac:dyDescent="0.25">
      <c r="B69" s="37">
        <v>49</v>
      </c>
      <c r="C69" s="18" t="s">
        <v>103</v>
      </c>
      <c r="D69" s="18"/>
      <c r="E69" s="18"/>
      <c r="F69" s="109" t="s">
        <v>318</v>
      </c>
    </row>
    <row r="70" spans="1:242" s="17" customFormat="1" ht="13.15" x14ac:dyDescent="0.25">
      <c r="B70" s="42">
        <v>50</v>
      </c>
      <c r="C70" s="19" t="s">
        <v>104</v>
      </c>
      <c r="D70" s="19">
        <v>502.01853290000048</v>
      </c>
      <c r="E70" s="19">
        <v>435.52136189999987</v>
      </c>
      <c r="F70" s="110" t="s">
        <v>320</v>
      </c>
    </row>
    <row r="71" spans="1:242" s="17" customFormat="1" ht="13.15" x14ac:dyDescent="0.25">
      <c r="B71" s="46">
        <v>51</v>
      </c>
      <c r="C71" s="41" t="s">
        <v>105</v>
      </c>
      <c r="D71" s="41">
        <f>SUM(D65:D68,D70)</f>
        <v>19762.281582900003</v>
      </c>
      <c r="E71" s="41">
        <f>SUM(E65:E68,E70)</f>
        <v>19422.380311899997</v>
      </c>
      <c r="F71" s="109"/>
    </row>
    <row r="72" spans="1:242" s="17" customFormat="1" ht="13.15" x14ac:dyDescent="0.25">
      <c r="B72" s="36" t="s">
        <v>106</v>
      </c>
      <c r="C72" s="18"/>
      <c r="D72" s="18"/>
      <c r="E72" s="18"/>
      <c r="F72" s="109"/>
    </row>
    <row r="73" spans="1:242" s="17" customFormat="1" ht="13.15" x14ac:dyDescent="0.25">
      <c r="B73" s="37">
        <v>52</v>
      </c>
      <c r="C73" s="38" t="s">
        <v>107</v>
      </c>
      <c r="D73" s="18"/>
      <c r="E73" s="18"/>
      <c r="F73" s="109" t="s">
        <v>321</v>
      </c>
    </row>
    <row r="74" spans="1:242" s="17" customFormat="1" ht="26.45" x14ac:dyDescent="0.25">
      <c r="B74" s="37">
        <v>53</v>
      </c>
      <c r="C74" s="38" t="s">
        <v>108</v>
      </c>
      <c r="D74" s="18"/>
      <c r="E74" s="18"/>
      <c r="F74" s="109" t="s">
        <v>322</v>
      </c>
    </row>
    <row r="75" spans="1:242" s="17" customFormat="1" ht="39.6" x14ac:dyDescent="0.25">
      <c r="B75" s="37">
        <v>54</v>
      </c>
      <c r="C75" s="38" t="s">
        <v>109</v>
      </c>
      <c r="D75" s="18"/>
      <c r="E75" s="18"/>
      <c r="F75" s="109" t="s">
        <v>323</v>
      </c>
    </row>
    <row r="76" spans="1:242" s="17" customFormat="1" ht="26.45" x14ac:dyDescent="0.25">
      <c r="B76" s="37">
        <v>55</v>
      </c>
      <c r="C76" s="38" t="s">
        <v>110</v>
      </c>
      <c r="D76" s="18">
        <v>-1200</v>
      </c>
      <c r="E76" s="18">
        <v>-1200</v>
      </c>
      <c r="F76" s="109" t="s">
        <v>324</v>
      </c>
    </row>
    <row r="77" spans="1:242" s="17" customFormat="1" ht="13.15" x14ac:dyDescent="0.25">
      <c r="B77" s="37">
        <v>56</v>
      </c>
      <c r="C77" s="38" t="s">
        <v>60</v>
      </c>
      <c r="D77" s="19"/>
      <c r="E77" s="19"/>
      <c r="F77" s="110"/>
    </row>
    <row r="78" spans="1:242" s="17" customFormat="1" ht="13.15" x14ac:dyDescent="0.25">
      <c r="A78" s="21"/>
      <c r="B78" s="44">
        <v>57</v>
      </c>
      <c r="C78" s="45" t="s">
        <v>111</v>
      </c>
      <c r="D78" s="45">
        <f>SUM(D73:D77)</f>
        <v>-1200</v>
      </c>
      <c r="E78" s="45">
        <f>SUM(E73:E77)</f>
        <v>-1200</v>
      </c>
      <c r="F78" s="115"/>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row>
    <row r="79" spans="1:242" s="17" customFormat="1" ht="13.15" x14ac:dyDescent="0.25">
      <c r="B79" s="47">
        <v>58</v>
      </c>
      <c r="C79" s="48" t="s">
        <v>112</v>
      </c>
      <c r="D79" s="48">
        <f>+D71+D78</f>
        <v>18562.281582900003</v>
      </c>
      <c r="E79" s="48">
        <f>+E71+E78</f>
        <v>18222.380311899997</v>
      </c>
      <c r="F79" s="113"/>
    </row>
    <row r="80" spans="1:242" s="17" customFormat="1" ht="13.15" x14ac:dyDescent="0.25">
      <c r="B80" s="46">
        <v>59</v>
      </c>
      <c r="C80" s="41" t="s">
        <v>113</v>
      </c>
      <c r="D80" s="41">
        <f>+D64+D79</f>
        <v>160430.50621613621</v>
      </c>
      <c r="E80" s="41">
        <f>+E64+E79</f>
        <v>159330.77981726066</v>
      </c>
      <c r="F80" s="109"/>
    </row>
    <row r="81" spans="2:6" s="17" customFormat="1" ht="13.15" x14ac:dyDescent="0.25">
      <c r="B81" s="46">
        <v>60</v>
      </c>
      <c r="C81" s="41" t="s">
        <v>114</v>
      </c>
      <c r="D81" s="41">
        <v>739047.08221363393</v>
      </c>
      <c r="E81" s="41">
        <v>716497.8437478696</v>
      </c>
      <c r="F81" s="109"/>
    </row>
    <row r="82" spans="2:6" s="17" customFormat="1" ht="13.15" x14ac:dyDescent="0.25">
      <c r="B82" s="36" t="s">
        <v>115</v>
      </c>
      <c r="C82" s="18"/>
      <c r="D82" s="18"/>
      <c r="E82" s="18"/>
      <c r="F82" s="109"/>
    </row>
    <row r="83" spans="2:6" s="17" customFormat="1" ht="13.15" x14ac:dyDescent="0.25">
      <c r="B83" s="37">
        <v>61</v>
      </c>
      <c r="C83" s="38" t="s">
        <v>116</v>
      </c>
      <c r="D83" s="65">
        <v>0.17063178188153741</v>
      </c>
      <c r="E83" s="65">
        <v>0.17565606177825274</v>
      </c>
      <c r="F83" s="109" t="s">
        <v>325</v>
      </c>
    </row>
    <row r="84" spans="2:6" s="17" customFormat="1" ht="13.15" x14ac:dyDescent="0.25">
      <c r="B84" s="37">
        <v>62</v>
      </c>
      <c r="C84" s="18" t="s">
        <v>117</v>
      </c>
      <c r="D84" s="65">
        <v>0.19195955703868725</v>
      </c>
      <c r="E84" s="65">
        <v>0.19694183414041883</v>
      </c>
      <c r="F84" s="109" t="s">
        <v>326</v>
      </c>
    </row>
    <row r="85" spans="2:6" s="17" customFormat="1" ht="13.15" x14ac:dyDescent="0.25">
      <c r="B85" s="37">
        <v>63</v>
      </c>
      <c r="C85" s="18" t="s">
        <v>118</v>
      </c>
      <c r="D85" s="65">
        <v>0.21707606453818407</v>
      </c>
      <c r="E85" s="65">
        <v>0.22237440239014591</v>
      </c>
      <c r="F85" s="109" t="s">
        <v>327</v>
      </c>
    </row>
    <row r="86" spans="2:6" s="17" customFormat="1" ht="39.6" x14ac:dyDescent="0.25">
      <c r="B86" s="37">
        <v>64</v>
      </c>
      <c r="C86" s="38" t="s">
        <v>119</v>
      </c>
      <c r="D86" s="65">
        <v>0.11173100000000001</v>
      </c>
      <c r="E86" s="65">
        <v>0.11173100000000001</v>
      </c>
      <c r="F86" s="109" t="s">
        <v>328</v>
      </c>
    </row>
    <row r="87" spans="2:6" s="17" customFormat="1" ht="13.15" x14ac:dyDescent="0.25">
      <c r="B87" s="37">
        <v>65</v>
      </c>
      <c r="C87" s="18" t="s">
        <v>120</v>
      </c>
      <c r="D87" s="65">
        <v>2.5000000000000001E-2</v>
      </c>
      <c r="E87" s="65">
        <v>2.5000000000000001E-2</v>
      </c>
      <c r="F87" s="109"/>
    </row>
    <row r="88" spans="2:6" s="17" customFormat="1" ht="13.15" x14ac:dyDescent="0.25">
      <c r="B88" s="37">
        <v>66</v>
      </c>
      <c r="C88" s="18" t="s">
        <v>121</v>
      </c>
      <c r="D88" s="65">
        <v>1.1731E-2</v>
      </c>
      <c r="E88" s="65">
        <v>1.1731E-2</v>
      </c>
      <c r="F88" s="109"/>
    </row>
    <row r="89" spans="2:6" s="17" customFormat="1" ht="13.15" x14ac:dyDescent="0.25">
      <c r="B89" s="37">
        <v>67</v>
      </c>
      <c r="C89" s="18" t="s">
        <v>122</v>
      </c>
      <c r="D89" s="65">
        <v>0.03</v>
      </c>
      <c r="E89" s="65">
        <v>0.03</v>
      </c>
      <c r="F89" s="109"/>
    </row>
    <row r="90" spans="2:6" s="17" customFormat="1" ht="13.15" x14ac:dyDescent="0.25">
      <c r="B90" s="37" t="s">
        <v>123</v>
      </c>
      <c r="C90" s="38" t="s">
        <v>124</v>
      </c>
      <c r="D90" s="66"/>
      <c r="E90" s="66"/>
      <c r="F90" s="109"/>
    </row>
    <row r="91" spans="2:6" s="17" customFormat="1" ht="13.15" x14ac:dyDescent="0.25">
      <c r="B91" s="37">
        <v>68</v>
      </c>
      <c r="C91" s="18" t="s">
        <v>125</v>
      </c>
      <c r="D91" s="65">
        <v>0.1256317818815374</v>
      </c>
      <c r="E91" s="65">
        <v>0.13065606177825273</v>
      </c>
      <c r="F91" s="109" t="s">
        <v>329</v>
      </c>
    </row>
    <row r="92" spans="2:6" s="17" customFormat="1" ht="13.15" x14ac:dyDescent="0.25">
      <c r="B92" s="37">
        <v>69</v>
      </c>
      <c r="C92" s="18" t="s">
        <v>126</v>
      </c>
      <c r="D92" s="18"/>
      <c r="E92" s="18"/>
      <c r="F92" s="109"/>
    </row>
    <row r="93" spans="2:6" s="17" customFormat="1" ht="13.15" x14ac:dyDescent="0.25">
      <c r="B93" s="37">
        <v>70</v>
      </c>
      <c r="C93" s="18" t="s">
        <v>126</v>
      </c>
      <c r="D93" s="18"/>
      <c r="E93" s="18"/>
      <c r="F93" s="109"/>
    </row>
    <row r="94" spans="2:6" s="17" customFormat="1" ht="13.15" x14ac:dyDescent="0.25">
      <c r="B94" s="37">
        <v>71</v>
      </c>
      <c r="C94" s="18" t="s">
        <v>126</v>
      </c>
      <c r="D94" s="18"/>
      <c r="E94" s="18"/>
      <c r="F94" s="109"/>
    </row>
    <row r="95" spans="2:6" s="17" customFormat="1" ht="13.15" x14ac:dyDescent="0.25">
      <c r="B95" s="36" t="s">
        <v>127</v>
      </c>
      <c r="C95" s="18"/>
      <c r="D95" s="18"/>
      <c r="E95" s="18"/>
      <c r="F95" s="109"/>
    </row>
    <row r="96" spans="2:6" s="17" customFormat="1" ht="39.6" x14ac:dyDescent="0.25">
      <c r="B96" s="37">
        <v>72</v>
      </c>
      <c r="C96" s="38" t="s">
        <v>128</v>
      </c>
      <c r="D96" s="18">
        <v>1797.452</v>
      </c>
      <c r="E96" s="18">
        <v>1689.287</v>
      </c>
      <c r="F96" s="112" t="s">
        <v>330</v>
      </c>
    </row>
    <row r="97" spans="2:6" s="17" customFormat="1" ht="26.45" x14ac:dyDescent="0.25">
      <c r="B97" s="37">
        <v>73</v>
      </c>
      <c r="C97" s="38" t="s">
        <v>129</v>
      </c>
      <c r="D97" s="18">
        <v>7011.2952925769114</v>
      </c>
      <c r="E97" s="18">
        <v>6923.4464966401983</v>
      </c>
      <c r="F97" s="112" t="s">
        <v>331</v>
      </c>
    </row>
    <row r="98" spans="2:6" s="17" customFormat="1" ht="13.15" x14ac:dyDescent="0.25">
      <c r="B98" s="37">
        <v>74</v>
      </c>
      <c r="C98" s="18" t="s">
        <v>60</v>
      </c>
      <c r="D98" s="18"/>
      <c r="E98" s="18"/>
      <c r="F98" s="109"/>
    </row>
    <row r="99" spans="2:6" s="17" customFormat="1" ht="26.45" x14ac:dyDescent="0.25">
      <c r="B99" s="37">
        <v>75</v>
      </c>
      <c r="C99" s="38" t="s">
        <v>130</v>
      </c>
      <c r="D99" s="18"/>
      <c r="E99" s="18"/>
      <c r="F99" s="112" t="s">
        <v>332</v>
      </c>
    </row>
    <row r="100" spans="2:6" s="17" customFormat="1" ht="13.15" x14ac:dyDescent="0.25">
      <c r="B100" s="36" t="s">
        <v>131</v>
      </c>
      <c r="C100" s="18"/>
      <c r="D100" s="18"/>
      <c r="E100" s="18"/>
      <c r="F100" s="109"/>
    </row>
    <row r="101" spans="2:6" s="17" customFormat="1" ht="26.45" x14ac:dyDescent="0.25">
      <c r="B101" s="37">
        <v>76</v>
      </c>
      <c r="C101" s="38" t="s">
        <v>132</v>
      </c>
      <c r="D101" s="18"/>
      <c r="E101" s="18"/>
      <c r="F101" s="109">
        <v>62</v>
      </c>
    </row>
    <row r="102" spans="2:6" s="17" customFormat="1" ht="13.15" x14ac:dyDescent="0.25">
      <c r="B102" s="37">
        <v>77</v>
      </c>
      <c r="C102" s="18" t="s">
        <v>133</v>
      </c>
      <c r="D102" s="18"/>
      <c r="E102" s="18"/>
      <c r="F102" s="109">
        <v>62</v>
      </c>
    </row>
    <row r="103" spans="2:6" s="17" customFormat="1" ht="26.45" x14ac:dyDescent="0.25">
      <c r="B103" s="37">
        <v>78</v>
      </c>
      <c r="C103" s="38" t="s">
        <v>134</v>
      </c>
      <c r="D103" s="18"/>
      <c r="E103" s="18"/>
      <c r="F103" s="109">
        <v>62</v>
      </c>
    </row>
    <row r="104" spans="2:6" s="17" customFormat="1" ht="13.15" x14ac:dyDescent="0.25">
      <c r="B104" s="37">
        <v>79</v>
      </c>
      <c r="C104" s="38" t="s">
        <v>135</v>
      </c>
      <c r="D104" s="18">
        <v>2888.9689707326752</v>
      </c>
      <c r="E104" s="18">
        <v>2817.0339078757515</v>
      </c>
      <c r="F104" s="116">
        <v>62</v>
      </c>
    </row>
    <row r="105" spans="2:6" s="17" customFormat="1" ht="13.15" x14ac:dyDescent="0.25">
      <c r="B105" s="36" t="s">
        <v>136</v>
      </c>
      <c r="C105" s="18"/>
      <c r="D105" s="18"/>
      <c r="E105" s="18"/>
      <c r="F105" s="109"/>
    </row>
    <row r="106" spans="2:6" s="17" customFormat="1" ht="13.15" x14ac:dyDescent="0.25">
      <c r="B106" s="36" t="s">
        <v>137</v>
      </c>
      <c r="C106" s="18"/>
      <c r="D106" s="18"/>
      <c r="E106" s="18"/>
      <c r="F106" s="109"/>
    </row>
    <row r="107" spans="2:6" s="17" customFormat="1" ht="13.15" x14ac:dyDescent="0.25">
      <c r="B107" s="37">
        <v>80</v>
      </c>
      <c r="C107" s="18" t="s">
        <v>138</v>
      </c>
      <c r="D107" s="18"/>
      <c r="E107" s="18"/>
      <c r="F107" s="109" t="s">
        <v>333</v>
      </c>
    </row>
    <row r="108" spans="2:6" s="17" customFormat="1" ht="13.15" x14ac:dyDescent="0.25">
      <c r="B108" s="37">
        <v>81</v>
      </c>
      <c r="C108" s="38" t="s">
        <v>139</v>
      </c>
      <c r="D108" s="18"/>
      <c r="E108" s="18"/>
      <c r="F108" s="109" t="s">
        <v>333</v>
      </c>
    </row>
    <row r="109" spans="2:6" s="17" customFormat="1" ht="13.15" x14ac:dyDescent="0.25">
      <c r="B109" s="37">
        <v>82</v>
      </c>
      <c r="C109" s="18" t="s">
        <v>140</v>
      </c>
      <c r="D109" s="18"/>
      <c r="E109" s="18"/>
      <c r="F109" s="109" t="s">
        <v>334</v>
      </c>
    </row>
    <row r="110" spans="2:6" s="17" customFormat="1" ht="13.15" x14ac:dyDescent="0.25">
      <c r="B110" s="37">
        <v>83</v>
      </c>
      <c r="C110" s="38" t="s">
        <v>141</v>
      </c>
      <c r="D110" s="18"/>
      <c r="E110" s="18"/>
      <c r="F110" s="109" t="s">
        <v>334</v>
      </c>
    </row>
    <row r="111" spans="2:6" s="17" customFormat="1" ht="13.15" x14ac:dyDescent="0.25">
      <c r="B111" s="37">
        <v>84</v>
      </c>
      <c r="C111" s="18" t="s">
        <v>142</v>
      </c>
      <c r="D111" s="18"/>
      <c r="E111" s="18"/>
      <c r="F111" s="109" t="s">
        <v>335</v>
      </c>
    </row>
    <row r="112" spans="2:6" s="17" customFormat="1" ht="13.15" x14ac:dyDescent="0.25">
      <c r="B112" s="37">
        <v>85</v>
      </c>
      <c r="C112" s="38" t="s">
        <v>143</v>
      </c>
      <c r="D112" s="18"/>
      <c r="E112" s="18"/>
      <c r="F112" s="109" t="s">
        <v>335</v>
      </c>
    </row>
    <row r="113" spans="1:242" s="17" customFormat="1" ht="13.15" x14ac:dyDescent="0.25">
      <c r="D113" s="24"/>
      <c r="E113" s="24"/>
      <c r="F113" s="109"/>
    </row>
    <row r="114" spans="1:242" s="17" customFormat="1" ht="13.15" x14ac:dyDescent="0.25">
      <c r="B114" s="49"/>
      <c r="C114" s="49"/>
      <c r="D114" s="49"/>
      <c r="E114" s="49"/>
      <c r="F114" s="109"/>
    </row>
    <row r="115" spans="1:242" s="17" customFormat="1" ht="13.15" x14ac:dyDescent="0.25">
      <c r="A115" s="23"/>
      <c r="B115" s="49"/>
      <c r="C115" s="49"/>
      <c r="D115" s="49"/>
      <c r="E115" s="49"/>
      <c r="F115" s="117"/>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row>
    <row r="116" spans="1:242" s="17" customFormat="1" ht="13.15" x14ac:dyDescent="0.25">
      <c r="B116" s="49"/>
      <c r="C116" s="49"/>
      <c r="D116" s="49"/>
      <c r="E116" s="49"/>
      <c r="F116" s="108"/>
    </row>
    <row r="117" spans="1:242" s="17" customFormat="1" ht="13.15" x14ac:dyDescent="0.25">
      <c r="B117" s="49"/>
      <c r="C117" s="49"/>
      <c r="D117" s="49"/>
      <c r="E117" s="49"/>
      <c r="F117" s="108"/>
    </row>
    <row r="118" spans="1:242" s="17" customFormat="1" ht="13.15" x14ac:dyDescent="0.25">
      <c r="D118" s="24"/>
      <c r="E118" s="24"/>
      <c r="F118" s="108"/>
    </row>
    <row r="119" spans="1:242" s="17" customFormat="1" ht="13.15" x14ac:dyDescent="0.25">
      <c r="D119" s="24"/>
      <c r="E119" s="24"/>
      <c r="F119" s="108"/>
    </row>
    <row r="120" spans="1:242" s="17" customFormat="1" ht="13.15" x14ac:dyDescent="0.25">
      <c r="D120" s="24"/>
      <c r="E120" s="24"/>
      <c r="F120" s="108"/>
    </row>
    <row r="121" spans="1:242" s="17" customFormat="1" ht="13.15" x14ac:dyDescent="0.25">
      <c r="D121" s="24"/>
      <c r="E121" s="24"/>
      <c r="F121" s="108"/>
    </row>
    <row r="122" spans="1:242" s="17" customFormat="1" ht="13.15" x14ac:dyDescent="0.25">
      <c r="D122" s="24"/>
      <c r="E122" s="24"/>
      <c r="F122" s="108"/>
    </row>
    <row r="123" spans="1:242" ht="13.15" x14ac:dyDescent="0.25">
      <c r="D123" s="24"/>
      <c r="E123" s="24"/>
    </row>
    <row r="124" spans="1:242" ht="13.15" x14ac:dyDescent="0.25">
      <c r="D124" s="24"/>
      <c r="E124" s="24"/>
    </row>
    <row r="125" spans="1:242" ht="13.15" x14ac:dyDescent="0.25">
      <c r="D125" s="24"/>
      <c r="E125" s="24"/>
    </row>
    <row r="126" spans="1:242" s="27" customFormat="1" ht="13.15" x14ac:dyDescent="0.25">
      <c r="A126" s="9"/>
      <c r="B126" s="9"/>
      <c r="C126" s="9"/>
      <c r="D126" s="24"/>
      <c r="E126" s="24"/>
      <c r="F126" s="108"/>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row>
    <row r="127" spans="1:242" s="27" customFormat="1" ht="13.15" x14ac:dyDescent="0.25">
      <c r="A127" s="9"/>
      <c r="B127" s="9"/>
      <c r="C127" s="9"/>
      <c r="D127" s="24"/>
      <c r="E127" s="24"/>
      <c r="F127" s="108"/>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row>
    <row r="128" spans="1:242" s="27" customFormat="1" ht="13.15" x14ac:dyDescent="0.25">
      <c r="A128" s="9"/>
      <c r="B128" s="9"/>
      <c r="C128" s="9"/>
      <c r="D128" s="24"/>
      <c r="E128" s="24"/>
      <c r="F128" s="108"/>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row>
    <row r="129" spans="1:242" s="27" customFormat="1" ht="13.15" x14ac:dyDescent="0.25">
      <c r="A129" s="9"/>
      <c r="B129" s="9"/>
      <c r="C129" s="9"/>
      <c r="D129" s="24"/>
      <c r="E129" s="24"/>
      <c r="F129" s="108"/>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row>
    <row r="130" spans="1:242" s="27" customFormat="1" ht="13.15" x14ac:dyDescent="0.25">
      <c r="A130" s="9"/>
      <c r="B130" s="9"/>
      <c r="C130" s="9"/>
      <c r="D130" s="24"/>
      <c r="E130" s="24"/>
      <c r="F130" s="108"/>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row>
    <row r="131" spans="1:242" ht="13.15" x14ac:dyDescent="0.25">
      <c r="D131" s="24"/>
    </row>
    <row r="132" spans="1:242" ht="13.15" x14ac:dyDescent="0.25">
      <c r="D132" s="24"/>
    </row>
    <row r="133" spans="1:242" ht="13.15" x14ac:dyDescent="0.25">
      <c r="D133" s="24"/>
    </row>
    <row r="134" spans="1:242" ht="13.15" x14ac:dyDescent="0.25">
      <c r="D134" s="24"/>
    </row>
    <row r="135" spans="1:242" ht="13.15" x14ac:dyDescent="0.25">
      <c r="D135" s="24"/>
    </row>
    <row r="136" spans="1:242" ht="13.15" x14ac:dyDescent="0.25">
      <c r="D136" s="24"/>
    </row>
    <row r="137" spans="1:242" ht="13.15" x14ac:dyDescent="0.25">
      <c r="D137" s="24"/>
    </row>
    <row r="138" spans="1:242" ht="13.15" x14ac:dyDescent="0.25">
      <c r="D138" s="24"/>
    </row>
    <row r="139" spans="1:242" ht="13.15" x14ac:dyDescent="0.25">
      <c r="D139" s="24"/>
    </row>
    <row r="140" spans="1:242" ht="13.15" x14ac:dyDescent="0.25">
      <c r="D140" s="24"/>
    </row>
    <row r="141" spans="1:242" ht="13.15" x14ac:dyDescent="0.25">
      <c r="D141" s="24"/>
    </row>
    <row r="142" spans="1:242" ht="13.15" x14ac:dyDescent="0.25">
      <c r="D142" s="24"/>
    </row>
    <row r="143" spans="1:242" ht="13.15" x14ac:dyDescent="0.25">
      <c r="D143" s="24"/>
    </row>
    <row r="144" spans="1:242" ht="13.15" x14ac:dyDescent="0.25">
      <c r="D144" s="24"/>
    </row>
    <row r="145" spans="4:4" ht="13.15" x14ac:dyDescent="0.25">
      <c r="D145" s="24"/>
    </row>
    <row r="146" spans="4:4" ht="13.15" x14ac:dyDescent="0.25">
      <c r="D146" s="24"/>
    </row>
    <row r="147" spans="4:4" ht="13.15" x14ac:dyDescent="0.25">
      <c r="D147" s="24"/>
    </row>
    <row r="148" spans="4:4" ht="13.15" x14ac:dyDescent="0.25">
      <c r="D148" s="24"/>
    </row>
    <row r="149" spans="4:4" ht="13.15" x14ac:dyDescent="0.25">
      <c r="D149" s="24"/>
    </row>
    <row r="150" spans="4:4" ht="13.15" x14ac:dyDescent="0.25">
      <c r="D150" s="24"/>
    </row>
    <row r="151" spans="4:4" ht="13.15" x14ac:dyDescent="0.25">
      <c r="D151" s="24"/>
    </row>
    <row r="152" spans="4:4" ht="13.15" x14ac:dyDescent="0.25">
      <c r="D152" s="24"/>
    </row>
    <row r="153" spans="4:4" ht="13.15" x14ac:dyDescent="0.25">
      <c r="D153" s="24"/>
    </row>
    <row r="154" spans="4:4" ht="13.15" x14ac:dyDescent="0.25">
      <c r="D154" s="24"/>
    </row>
    <row r="155" spans="4:4" ht="13.15" x14ac:dyDescent="0.25">
      <c r="D155" s="24"/>
    </row>
    <row r="156" spans="4:4" ht="13.15" x14ac:dyDescent="0.25">
      <c r="D156" s="24"/>
    </row>
    <row r="157" spans="4:4" ht="13.15" x14ac:dyDescent="0.25">
      <c r="D157" s="24"/>
    </row>
    <row r="158" spans="4:4" ht="13.15" x14ac:dyDescent="0.25">
      <c r="D158" s="24"/>
    </row>
    <row r="159" spans="4:4" ht="13.15" x14ac:dyDescent="0.25">
      <c r="D159" s="24"/>
    </row>
    <row r="160" spans="4:4" ht="13.15" x14ac:dyDescent="0.25">
      <c r="D160" s="24"/>
    </row>
    <row r="161" spans="4:4" ht="13.15" x14ac:dyDescent="0.25">
      <c r="D161" s="24"/>
    </row>
    <row r="162" spans="4:4" ht="13.15" x14ac:dyDescent="0.25">
      <c r="D162" s="24"/>
    </row>
    <row r="163" spans="4:4" ht="13.15" x14ac:dyDescent="0.25">
      <c r="D163" s="24"/>
    </row>
    <row r="164" spans="4:4" ht="13.15" x14ac:dyDescent="0.25">
      <c r="D164" s="24"/>
    </row>
    <row r="165" spans="4:4" ht="13.15" x14ac:dyDescent="0.25">
      <c r="D165" s="24"/>
    </row>
    <row r="166" spans="4:4" ht="13.15" x14ac:dyDescent="0.25">
      <c r="D166" s="24"/>
    </row>
    <row r="167" spans="4:4" ht="13.15" x14ac:dyDescent="0.25">
      <c r="D167" s="24"/>
    </row>
    <row r="168" spans="4:4" ht="13.15" x14ac:dyDescent="0.25">
      <c r="D168" s="24"/>
    </row>
    <row r="169" spans="4:4" ht="13.15" x14ac:dyDescent="0.25">
      <c r="D169" s="24"/>
    </row>
    <row r="170" spans="4:4" ht="13.15" x14ac:dyDescent="0.25">
      <c r="D170" s="24"/>
    </row>
    <row r="171" spans="4:4" ht="13.15" x14ac:dyDescent="0.25">
      <c r="D171" s="24"/>
    </row>
    <row r="172" spans="4:4" ht="13.15" x14ac:dyDescent="0.25">
      <c r="D172" s="24"/>
    </row>
    <row r="173" spans="4:4" ht="13.15" x14ac:dyDescent="0.25">
      <c r="D173" s="24"/>
    </row>
    <row r="174" spans="4:4" ht="13.15" x14ac:dyDescent="0.25">
      <c r="D174" s="24"/>
    </row>
    <row r="175" spans="4:4" ht="13.15" x14ac:dyDescent="0.25">
      <c r="D175" s="24"/>
    </row>
    <row r="176" spans="4:4" ht="13.15" x14ac:dyDescent="0.25">
      <c r="D176" s="24"/>
    </row>
    <row r="177" spans="4:4" ht="13.15" x14ac:dyDescent="0.25">
      <c r="D177" s="24"/>
    </row>
    <row r="178" spans="4:4" ht="13.15" x14ac:dyDescent="0.25">
      <c r="D178" s="24"/>
    </row>
    <row r="179" spans="4:4" ht="13.15" x14ac:dyDescent="0.25">
      <c r="D179" s="24"/>
    </row>
    <row r="180" spans="4:4" ht="13.15" x14ac:dyDescent="0.25">
      <c r="D180" s="24"/>
    </row>
    <row r="181" spans="4:4" ht="13.15" x14ac:dyDescent="0.25">
      <c r="D181" s="24"/>
    </row>
    <row r="182" spans="4:4" ht="13.15" x14ac:dyDescent="0.25">
      <c r="D182" s="24"/>
    </row>
    <row r="183" spans="4:4" ht="13.15" x14ac:dyDescent="0.25">
      <c r="D183" s="24"/>
    </row>
    <row r="184" spans="4:4" ht="13.15" x14ac:dyDescent="0.25">
      <c r="D184" s="24"/>
    </row>
    <row r="185" spans="4:4" ht="13.15" x14ac:dyDescent="0.25">
      <c r="D185" s="24"/>
    </row>
    <row r="186" spans="4:4" ht="13.15" x14ac:dyDescent="0.25">
      <c r="D186" s="24"/>
    </row>
    <row r="187" spans="4:4" ht="13.15" x14ac:dyDescent="0.25">
      <c r="D187" s="24"/>
    </row>
    <row r="188" spans="4:4" ht="13.15" x14ac:dyDescent="0.25">
      <c r="D188" s="24"/>
    </row>
    <row r="189" spans="4:4" ht="13.15" x14ac:dyDescent="0.25">
      <c r="D189" s="24"/>
    </row>
    <row r="190" spans="4:4" ht="13.15" x14ac:dyDescent="0.25">
      <c r="D190" s="24"/>
    </row>
    <row r="191" spans="4:4" ht="13.15" x14ac:dyDescent="0.25">
      <c r="D191" s="24"/>
    </row>
    <row r="192" spans="4:4" ht="13.15" x14ac:dyDescent="0.25">
      <c r="D192" s="24"/>
    </row>
    <row r="193" spans="4:4" ht="13.15" x14ac:dyDescent="0.25">
      <c r="D193" s="24"/>
    </row>
    <row r="194" spans="4:4" ht="13.15" x14ac:dyDescent="0.25">
      <c r="D194" s="24"/>
    </row>
    <row r="195" spans="4:4" ht="13.15" x14ac:dyDescent="0.25">
      <c r="D195" s="24"/>
    </row>
    <row r="196" spans="4:4" ht="13.15" x14ac:dyDescent="0.25">
      <c r="D196" s="24"/>
    </row>
    <row r="197" spans="4:4" ht="13.15" x14ac:dyDescent="0.25">
      <c r="D197" s="24"/>
    </row>
    <row r="198" spans="4:4" ht="13.15" x14ac:dyDescent="0.25">
      <c r="D198" s="24"/>
    </row>
    <row r="199" spans="4:4" ht="13.15" x14ac:dyDescent="0.25">
      <c r="D199" s="24"/>
    </row>
    <row r="200" spans="4:4" ht="13.15" x14ac:dyDescent="0.25">
      <c r="D200" s="24"/>
    </row>
    <row r="201" spans="4:4" ht="13.15" x14ac:dyDescent="0.25">
      <c r="D201" s="24"/>
    </row>
    <row r="202" spans="4:4" ht="13.15" x14ac:dyDescent="0.25">
      <c r="D202" s="24"/>
    </row>
    <row r="203" spans="4:4" ht="13.15" x14ac:dyDescent="0.25">
      <c r="D203" s="24"/>
    </row>
    <row r="204" spans="4:4" ht="13.15" x14ac:dyDescent="0.25">
      <c r="D204" s="24"/>
    </row>
    <row r="205" spans="4:4" ht="13.15" x14ac:dyDescent="0.25">
      <c r="D205" s="24"/>
    </row>
    <row r="206" spans="4:4" ht="13.15" x14ac:dyDescent="0.25">
      <c r="D206" s="24"/>
    </row>
    <row r="207" spans="4:4" ht="13.15" x14ac:dyDescent="0.25">
      <c r="D207" s="24"/>
    </row>
    <row r="208" spans="4:4" ht="13.15" x14ac:dyDescent="0.25">
      <c r="D208" s="24"/>
    </row>
    <row r="209" spans="4:4" ht="13.15" x14ac:dyDescent="0.25">
      <c r="D209" s="24"/>
    </row>
    <row r="210" spans="4:4" ht="13.15" x14ac:dyDescent="0.25">
      <c r="D210" s="24"/>
    </row>
    <row r="211" spans="4:4" ht="13.15" x14ac:dyDescent="0.25">
      <c r="D211" s="24"/>
    </row>
    <row r="212" spans="4:4" ht="13.15" x14ac:dyDescent="0.25">
      <c r="D212" s="24"/>
    </row>
  </sheetData>
  <mergeCells count="1">
    <mergeCell ref="B6:C7"/>
  </mergeCells>
  <pageMargins left="0.70866141732283472" right="0.70866141732283472" top="0.74803149606299213" bottom="0.74803149606299213" header="0.31496062992125984" footer="0.31496062992125984"/>
  <pageSetup paperSize="9" scale="5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80" zoomScaleNormal="80" workbookViewId="0"/>
  </sheetViews>
  <sheetFormatPr defaultColWidth="9" defaultRowHeight="12.75" x14ac:dyDescent="0.2"/>
  <cols>
    <col min="1" max="1" width="7.125" style="17" customWidth="1"/>
    <col min="2" max="2" width="10.75" style="9" customWidth="1"/>
    <col min="3" max="3" width="63.5" style="9" customWidth="1"/>
    <col min="4" max="7" width="35.25" style="9" customWidth="1"/>
    <col min="8" max="8" width="17" style="9" customWidth="1"/>
    <col min="9" max="16384" width="9" style="9"/>
  </cols>
  <sheetData>
    <row r="1" spans="1:7" s="17" customFormat="1" x14ac:dyDescent="0.2">
      <c r="A1" s="97" t="s">
        <v>336</v>
      </c>
    </row>
    <row r="2" spans="1:7" s="17" customFormat="1" x14ac:dyDescent="0.2">
      <c r="B2" s="21"/>
    </row>
    <row r="3" spans="1:7" s="17" customFormat="1" x14ac:dyDescent="0.2">
      <c r="A3" s="21"/>
      <c r="B3" s="21" t="s">
        <v>350</v>
      </c>
      <c r="D3" s="26"/>
    </row>
    <row r="4" spans="1:7" x14ac:dyDescent="0.2">
      <c r="B4" s="70" t="s">
        <v>228</v>
      </c>
      <c r="C4" s="17"/>
    </row>
    <row r="5" spans="1:7" x14ac:dyDescent="0.2">
      <c r="C5" s="50"/>
    </row>
    <row r="6" spans="1:7" x14ac:dyDescent="0.2">
      <c r="B6" s="130" t="s">
        <v>278</v>
      </c>
      <c r="C6" s="131"/>
      <c r="D6" s="131"/>
      <c r="E6" s="131"/>
      <c r="F6" s="131"/>
      <c r="G6" s="132"/>
    </row>
    <row r="7" spans="1:7" x14ac:dyDescent="0.2">
      <c r="B7" s="133"/>
      <c r="C7" s="134"/>
      <c r="D7" s="134"/>
      <c r="E7" s="134"/>
      <c r="F7" s="134"/>
      <c r="G7" s="135"/>
    </row>
    <row r="8" spans="1:7" s="17" customFormat="1" x14ac:dyDescent="0.2">
      <c r="B8" s="82">
        <v>1</v>
      </c>
      <c r="C8" s="83" t="s">
        <v>227</v>
      </c>
      <c r="D8" s="84" t="s">
        <v>226</v>
      </c>
      <c r="E8" s="84" t="s">
        <v>226</v>
      </c>
      <c r="F8" s="84" t="s">
        <v>226</v>
      </c>
      <c r="G8" s="84" t="s">
        <v>226</v>
      </c>
    </row>
    <row r="9" spans="1:7" s="17" customFormat="1" x14ac:dyDescent="0.2">
      <c r="B9" s="82">
        <v>2</v>
      </c>
      <c r="C9" s="83" t="s">
        <v>225</v>
      </c>
      <c r="D9" s="84" t="s">
        <v>224</v>
      </c>
      <c r="E9" s="84" t="s">
        <v>223</v>
      </c>
      <c r="F9" s="84" t="s">
        <v>222</v>
      </c>
      <c r="G9" s="84" t="s">
        <v>242</v>
      </c>
    </row>
    <row r="10" spans="1:7" s="17" customFormat="1" x14ac:dyDescent="0.2">
      <c r="B10" s="82">
        <v>3</v>
      </c>
      <c r="C10" s="83" t="s">
        <v>221</v>
      </c>
      <c r="D10" s="84" t="s">
        <v>220</v>
      </c>
      <c r="E10" s="84" t="s">
        <v>220</v>
      </c>
      <c r="F10" s="84" t="s">
        <v>220</v>
      </c>
      <c r="G10" s="84" t="s">
        <v>220</v>
      </c>
    </row>
    <row r="11" spans="1:7" s="17" customFormat="1" x14ac:dyDescent="0.2">
      <c r="B11" s="82"/>
      <c r="C11" s="85" t="s">
        <v>219</v>
      </c>
      <c r="D11" s="86"/>
      <c r="E11" s="86"/>
      <c r="F11" s="86"/>
      <c r="G11" s="86"/>
    </row>
    <row r="12" spans="1:7" s="17" customFormat="1" x14ac:dyDescent="0.2">
      <c r="B12" s="82">
        <v>4</v>
      </c>
      <c r="C12" s="83" t="s">
        <v>218</v>
      </c>
      <c r="D12" s="84" t="s">
        <v>43</v>
      </c>
      <c r="E12" s="84" t="s">
        <v>43</v>
      </c>
      <c r="F12" s="84" t="s">
        <v>216</v>
      </c>
      <c r="G12" s="84" t="s">
        <v>216</v>
      </c>
    </row>
    <row r="13" spans="1:7" s="17" customFormat="1" x14ac:dyDescent="0.2">
      <c r="B13" s="82">
        <v>5</v>
      </c>
      <c r="C13" s="83" t="s">
        <v>217</v>
      </c>
      <c r="D13" s="84" t="s">
        <v>43</v>
      </c>
      <c r="E13" s="84" t="s">
        <v>43</v>
      </c>
      <c r="F13" s="84" t="s">
        <v>216</v>
      </c>
      <c r="G13" s="84" t="s">
        <v>216</v>
      </c>
    </row>
    <row r="14" spans="1:7" s="17" customFormat="1" x14ac:dyDescent="0.2">
      <c r="B14" s="82">
        <v>6</v>
      </c>
      <c r="C14" s="83" t="s">
        <v>215</v>
      </c>
      <c r="D14" s="84" t="s">
        <v>214</v>
      </c>
      <c r="E14" s="84" t="s">
        <v>214</v>
      </c>
      <c r="F14" s="84" t="s">
        <v>214</v>
      </c>
      <c r="G14" s="84" t="s">
        <v>214</v>
      </c>
    </row>
    <row r="15" spans="1:7" s="17" customFormat="1" x14ac:dyDescent="0.2">
      <c r="B15" s="82">
        <v>7</v>
      </c>
      <c r="C15" s="83" t="s">
        <v>213</v>
      </c>
      <c r="D15" s="87" t="s">
        <v>212</v>
      </c>
      <c r="E15" s="87" t="s">
        <v>212</v>
      </c>
      <c r="F15" s="87" t="s">
        <v>211</v>
      </c>
      <c r="G15" s="87" t="s">
        <v>211</v>
      </c>
    </row>
    <row r="16" spans="1:7" s="17" customFormat="1" ht="25.5" x14ac:dyDescent="0.2">
      <c r="B16" s="82">
        <v>8</v>
      </c>
      <c r="C16" s="83" t="s">
        <v>210</v>
      </c>
      <c r="D16" s="96" t="s">
        <v>345</v>
      </c>
      <c r="E16" s="96" t="s">
        <v>346</v>
      </c>
      <c r="F16" s="96" t="s">
        <v>347</v>
      </c>
      <c r="G16" s="96" t="s">
        <v>348</v>
      </c>
    </row>
    <row r="17" spans="2:7" s="17" customFormat="1" x14ac:dyDescent="0.2">
      <c r="B17" s="82">
        <v>9</v>
      </c>
      <c r="C17" s="83" t="s">
        <v>209</v>
      </c>
      <c r="D17" s="84" t="s">
        <v>208</v>
      </c>
      <c r="E17" s="84" t="s">
        <v>207</v>
      </c>
      <c r="F17" s="84" t="s">
        <v>206</v>
      </c>
      <c r="G17" s="84" t="s">
        <v>241</v>
      </c>
    </row>
    <row r="18" spans="2:7" s="17" customFormat="1" x14ac:dyDescent="0.2">
      <c r="B18" s="88" t="s">
        <v>205</v>
      </c>
      <c r="C18" s="83" t="s">
        <v>204</v>
      </c>
      <c r="D18" s="89">
        <v>0.99360999999999999</v>
      </c>
      <c r="E18" s="90">
        <v>0.99</v>
      </c>
      <c r="F18" s="90">
        <v>1</v>
      </c>
      <c r="G18" s="90">
        <v>1</v>
      </c>
    </row>
    <row r="19" spans="2:7" s="17" customFormat="1" x14ac:dyDescent="0.2">
      <c r="B19" s="88" t="s">
        <v>203</v>
      </c>
      <c r="C19" s="83" t="s">
        <v>202</v>
      </c>
      <c r="D19" s="90">
        <v>1</v>
      </c>
      <c r="E19" s="90">
        <v>1</v>
      </c>
      <c r="F19" s="90" t="s">
        <v>151</v>
      </c>
      <c r="G19" s="90" t="s">
        <v>151</v>
      </c>
    </row>
    <row r="20" spans="2:7" s="17" customFormat="1" x14ac:dyDescent="0.2">
      <c r="B20" s="82">
        <v>10</v>
      </c>
      <c r="C20" s="83" t="s">
        <v>201</v>
      </c>
      <c r="D20" s="84" t="s">
        <v>200</v>
      </c>
      <c r="E20" s="84" t="s">
        <v>200</v>
      </c>
      <c r="F20" s="84" t="s">
        <v>200</v>
      </c>
      <c r="G20" s="84" t="s">
        <v>200</v>
      </c>
    </row>
    <row r="21" spans="2:7" s="17" customFormat="1" x14ac:dyDescent="0.2">
      <c r="B21" s="82">
        <v>11</v>
      </c>
      <c r="C21" s="83" t="s">
        <v>199</v>
      </c>
      <c r="D21" s="91" t="s">
        <v>198</v>
      </c>
      <c r="E21" s="91" t="s">
        <v>197</v>
      </c>
      <c r="F21" s="91" t="s">
        <v>196</v>
      </c>
      <c r="G21" s="91" t="s">
        <v>240</v>
      </c>
    </row>
    <row r="22" spans="2:7" s="17" customFormat="1" x14ac:dyDescent="0.2">
      <c r="B22" s="82">
        <v>12</v>
      </c>
      <c r="C22" s="83" t="s">
        <v>195</v>
      </c>
      <c r="D22" s="84" t="s">
        <v>194</v>
      </c>
      <c r="E22" s="84" t="s">
        <v>194</v>
      </c>
      <c r="F22" s="84" t="s">
        <v>193</v>
      </c>
      <c r="G22" s="84" t="s">
        <v>193</v>
      </c>
    </row>
    <row r="23" spans="2:7" s="17" customFormat="1" x14ac:dyDescent="0.2">
      <c r="B23" s="82">
        <v>13</v>
      </c>
      <c r="C23" s="83" t="s">
        <v>192</v>
      </c>
      <c r="D23" s="91" t="s">
        <v>191</v>
      </c>
      <c r="E23" s="91" t="s">
        <v>190</v>
      </c>
      <c r="F23" s="91" t="s">
        <v>151</v>
      </c>
      <c r="G23" s="91" t="s">
        <v>151</v>
      </c>
    </row>
    <row r="24" spans="2:7" s="17" customFormat="1" x14ac:dyDescent="0.2">
      <c r="B24" s="82">
        <v>14</v>
      </c>
      <c r="C24" s="83" t="s">
        <v>189</v>
      </c>
      <c r="D24" s="91" t="s">
        <v>145</v>
      </c>
      <c r="E24" s="91" t="s">
        <v>145</v>
      </c>
      <c r="F24" s="91" t="s">
        <v>145</v>
      </c>
      <c r="G24" s="91" t="s">
        <v>145</v>
      </c>
    </row>
    <row r="25" spans="2:7" s="17" customFormat="1" ht="25.5" x14ac:dyDescent="0.2">
      <c r="B25" s="82">
        <v>15</v>
      </c>
      <c r="C25" s="83" t="s">
        <v>188</v>
      </c>
      <c r="D25" s="87" t="s">
        <v>187</v>
      </c>
      <c r="E25" s="92" t="s">
        <v>186</v>
      </c>
      <c r="F25" s="87" t="s">
        <v>185</v>
      </c>
      <c r="G25" s="87" t="s">
        <v>239</v>
      </c>
    </row>
    <row r="26" spans="2:7" s="17" customFormat="1" ht="25.5" x14ac:dyDescent="0.2">
      <c r="B26" s="82">
        <v>16</v>
      </c>
      <c r="C26" s="83" t="s">
        <v>184</v>
      </c>
      <c r="D26" s="87" t="s">
        <v>151</v>
      </c>
      <c r="E26" s="92" t="s">
        <v>151</v>
      </c>
      <c r="F26" s="87" t="s">
        <v>183</v>
      </c>
      <c r="G26" s="87" t="s">
        <v>183</v>
      </c>
    </row>
    <row r="27" spans="2:7" s="17" customFormat="1" x14ac:dyDescent="0.2">
      <c r="B27" s="82"/>
      <c r="C27" s="83" t="s">
        <v>182</v>
      </c>
      <c r="D27" s="86"/>
      <c r="E27" s="86"/>
      <c r="F27" s="86"/>
      <c r="G27" s="86"/>
    </row>
    <row r="28" spans="2:7" s="17" customFormat="1" x14ac:dyDescent="0.2">
      <c r="B28" s="82">
        <v>17</v>
      </c>
      <c r="C28" s="83" t="s">
        <v>181</v>
      </c>
      <c r="D28" s="84" t="s">
        <v>180</v>
      </c>
      <c r="E28" s="84" t="s">
        <v>180</v>
      </c>
      <c r="F28" s="84" t="s">
        <v>179</v>
      </c>
      <c r="G28" s="84" t="s">
        <v>179</v>
      </c>
    </row>
    <row r="29" spans="2:7" s="17" customFormat="1" ht="54" customHeight="1" x14ac:dyDescent="0.2">
      <c r="B29" s="82">
        <v>18</v>
      </c>
      <c r="C29" s="83" t="s">
        <v>178</v>
      </c>
      <c r="D29" s="87" t="s">
        <v>177</v>
      </c>
      <c r="E29" s="87" t="s">
        <v>176</v>
      </c>
      <c r="F29" s="87" t="s">
        <v>175</v>
      </c>
      <c r="G29" s="87" t="s">
        <v>238</v>
      </c>
    </row>
    <row r="30" spans="2:7" s="17" customFormat="1" x14ac:dyDescent="0.2">
      <c r="B30" s="82">
        <v>19</v>
      </c>
      <c r="C30" s="83" t="s">
        <v>174</v>
      </c>
      <c r="D30" s="84" t="s">
        <v>146</v>
      </c>
      <c r="E30" s="84" t="s">
        <v>146</v>
      </c>
      <c r="F30" s="84" t="s">
        <v>146</v>
      </c>
      <c r="G30" s="84" t="s">
        <v>146</v>
      </c>
    </row>
    <row r="31" spans="2:7" s="17" customFormat="1" x14ac:dyDescent="0.2">
      <c r="B31" s="88" t="s">
        <v>69</v>
      </c>
      <c r="C31" s="83" t="s">
        <v>173</v>
      </c>
      <c r="D31" s="84" t="s">
        <v>171</v>
      </c>
      <c r="E31" s="84" t="s">
        <v>171</v>
      </c>
      <c r="F31" s="84" t="s">
        <v>170</v>
      </c>
      <c r="G31" s="84" t="s">
        <v>170</v>
      </c>
    </row>
    <row r="32" spans="2:7" s="17" customFormat="1" x14ac:dyDescent="0.2">
      <c r="B32" s="88" t="s">
        <v>71</v>
      </c>
      <c r="C32" s="83" t="s">
        <v>172</v>
      </c>
      <c r="D32" s="84" t="s">
        <v>171</v>
      </c>
      <c r="E32" s="84" t="s">
        <v>171</v>
      </c>
      <c r="F32" s="84" t="s">
        <v>170</v>
      </c>
      <c r="G32" s="84" t="s">
        <v>170</v>
      </c>
    </row>
    <row r="33" spans="2:7" s="17" customFormat="1" x14ac:dyDescent="0.2">
      <c r="B33" s="82">
        <v>21</v>
      </c>
      <c r="C33" s="83" t="s">
        <v>169</v>
      </c>
      <c r="D33" s="84" t="s">
        <v>146</v>
      </c>
      <c r="E33" s="84" t="s">
        <v>146</v>
      </c>
      <c r="F33" s="84" t="s">
        <v>146</v>
      </c>
      <c r="G33" s="84" t="s">
        <v>146</v>
      </c>
    </row>
    <row r="34" spans="2:7" s="17" customFormat="1" x14ac:dyDescent="0.2">
      <c r="B34" s="82">
        <v>22</v>
      </c>
      <c r="C34" s="83" t="s">
        <v>168</v>
      </c>
      <c r="D34" s="84" t="s">
        <v>151</v>
      </c>
      <c r="E34" s="84" t="s">
        <v>151</v>
      </c>
      <c r="F34" s="84" t="s">
        <v>167</v>
      </c>
      <c r="G34" s="84" t="s">
        <v>167</v>
      </c>
    </row>
    <row r="35" spans="2:7" s="17" customFormat="1" x14ac:dyDescent="0.2">
      <c r="B35" s="82">
        <v>23</v>
      </c>
      <c r="C35" s="83" t="s">
        <v>166</v>
      </c>
      <c r="D35" s="84" t="s">
        <v>165</v>
      </c>
      <c r="E35" s="84" t="s">
        <v>165</v>
      </c>
      <c r="F35" s="84" t="s">
        <v>165</v>
      </c>
      <c r="G35" s="84" t="s">
        <v>237</v>
      </c>
    </row>
    <row r="36" spans="2:7" s="17" customFormat="1" x14ac:dyDescent="0.2">
      <c r="B36" s="82">
        <v>24</v>
      </c>
      <c r="C36" s="83" t="s">
        <v>164</v>
      </c>
      <c r="D36" s="84" t="s">
        <v>151</v>
      </c>
      <c r="E36" s="84" t="s">
        <v>151</v>
      </c>
      <c r="F36" s="84" t="s">
        <v>151</v>
      </c>
      <c r="G36" s="84" t="s">
        <v>156</v>
      </c>
    </row>
    <row r="37" spans="2:7" s="17" customFormat="1" x14ac:dyDescent="0.2">
      <c r="B37" s="82">
        <v>25</v>
      </c>
      <c r="C37" s="83" t="s">
        <v>163</v>
      </c>
      <c r="D37" s="84" t="s">
        <v>151</v>
      </c>
      <c r="E37" s="84" t="s">
        <v>151</v>
      </c>
      <c r="F37" s="84" t="s">
        <v>151</v>
      </c>
      <c r="G37" s="84" t="s">
        <v>236</v>
      </c>
    </row>
    <row r="38" spans="2:7" s="17" customFormat="1" ht="25.5" x14ac:dyDescent="0.2">
      <c r="B38" s="82">
        <v>26</v>
      </c>
      <c r="C38" s="83" t="s">
        <v>162</v>
      </c>
      <c r="D38" s="84" t="s">
        <v>151</v>
      </c>
      <c r="E38" s="84" t="s">
        <v>151</v>
      </c>
      <c r="F38" s="84" t="s">
        <v>151</v>
      </c>
      <c r="G38" s="87" t="s">
        <v>235</v>
      </c>
    </row>
    <row r="39" spans="2:7" s="17" customFormat="1" x14ac:dyDescent="0.2">
      <c r="B39" s="82">
        <v>27</v>
      </c>
      <c r="C39" s="83" t="s">
        <v>161</v>
      </c>
      <c r="D39" s="84" t="s">
        <v>151</v>
      </c>
      <c r="E39" s="84" t="s">
        <v>151</v>
      </c>
      <c r="F39" s="84" t="s">
        <v>151</v>
      </c>
      <c r="G39" s="84" t="s">
        <v>171</v>
      </c>
    </row>
    <row r="40" spans="2:7" s="17" customFormat="1" x14ac:dyDescent="0.2">
      <c r="B40" s="82">
        <v>28</v>
      </c>
      <c r="C40" s="83" t="s">
        <v>160</v>
      </c>
      <c r="D40" s="84" t="s">
        <v>151</v>
      </c>
      <c r="E40" s="84" t="s">
        <v>151</v>
      </c>
      <c r="F40" s="84" t="s">
        <v>151</v>
      </c>
      <c r="G40" s="84" t="s">
        <v>234</v>
      </c>
    </row>
    <row r="41" spans="2:7" s="17" customFormat="1" x14ac:dyDescent="0.2">
      <c r="B41" s="82">
        <v>29</v>
      </c>
      <c r="C41" s="83" t="s">
        <v>159</v>
      </c>
      <c r="D41" s="84" t="s">
        <v>151</v>
      </c>
      <c r="E41" s="84" t="s">
        <v>151</v>
      </c>
      <c r="F41" s="84" t="s">
        <v>151</v>
      </c>
      <c r="G41" s="84" t="s">
        <v>227</v>
      </c>
    </row>
    <row r="42" spans="2:7" s="17" customFormat="1" x14ac:dyDescent="0.2">
      <c r="B42" s="82">
        <v>30</v>
      </c>
      <c r="C42" s="83" t="s">
        <v>158</v>
      </c>
      <c r="D42" s="84" t="s">
        <v>146</v>
      </c>
      <c r="E42" s="84" t="s">
        <v>146</v>
      </c>
      <c r="F42" s="84" t="s">
        <v>145</v>
      </c>
      <c r="G42" s="84" t="s">
        <v>146</v>
      </c>
    </row>
    <row r="43" spans="2:7" s="17" customFormat="1" x14ac:dyDescent="0.2">
      <c r="B43" s="82">
        <v>31</v>
      </c>
      <c r="C43" s="83" t="s">
        <v>157</v>
      </c>
      <c r="D43" s="84" t="s">
        <v>151</v>
      </c>
      <c r="E43" s="84" t="s">
        <v>151</v>
      </c>
      <c r="F43" s="84" t="s">
        <v>156</v>
      </c>
      <c r="G43" s="84" t="s">
        <v>151</v>
      </c>
    </row>
    <row r="44" spans="2:7" s="17" customFormat="1" x14ac:dyDescent="0.2">
      <c r="B44" s="82">
        <v>32</v>
      </c>
      <c r="C44" s="83" t="s">
        <v>155</v>
      </c>
      <c r="D44" s="84" t="s">
        <v>151</v>
      </c>
      <c r="E44" s="84" t="s">
        <v>151</v>
      </c>
      <c r="F44" s="84" t="s">
        <v>44</v>
      </c>
      <c r="G44" s="84" t="s">
        <v>151</v>
      </c>
    </row>
    <row r="45" spans="2:7" s="17" customFormat="1" x14ac:dyDescent="0.2">
      <c r="B45" s="82">
        <v>33</v>
      </c>
      <c r="C45" s="83" t="s">
        <v>154</v>
      </c>
      <c r="D45" s="84" t="s">
        <v>151</v>
      </c>
      <c r="E45" s="84" t="s">
        <v>151</v>
      </c>
      <c r="F45" s="84" t="s">
        <v>153</v>
      </c>
      <c r="G45" s="84" t="s">
        <v>151</v>
      </c>
    </row>
    <row r="46" spans="2:7" s="17" customFormat="1" ht="25.9" customHeight="1" x14ac:dyDescent="0.2">
      <c r="B46" s="82">
        <v>34</v>
      </c>
      <c r="C46" s="83" t="s">
        <v>152</v>
      </c>
      <c r="D46" s="84" t="s">
        <v>151</v>
      </c>
      <c r="E46" s="87" t="s">
        <v>151</v>
      </c>
      <c r="F46" s="87" t="s">
        <v>150</v>
      </c>
      <c r="G46" s="84" t="s">
        <v>151</v>
      </c>
    </row>
    <row r="47" spans="2:7" s="17" customFormat="1" ht="25.5" x14ac:dyDescent="0.2">
      <c r="B47" s="82">
        <v>35</v>
      </c>
      <c r="C47" s="83" t="s">
        <v>149</v>
      </c>
      <c r="D47" s="84" t="s">
        <v>148</v>
      </c>
      <c r="E47" s="84" t="s">
        <v>148</v>
      </c>
      <c r="F47" s="84" t="s">
        <v>43</v>
      </c>
      <c r="G47" s="84" t="s">
        <v>43</v>
      </c>
    </row>
    <row r="48" spans="2:7" s="17" customFormat="1" x14ac:dyDescent="0.2">
      <c r="B48" s="82">
        <v>36</v>
      </c>
      <c r="C48" s="83" t="s">
        <v>147</v>
      </c>
      <c r="D48" s="84" t="s">
        <v>146</v>
      </c>
      <c r="E48" s="84" t="s">
        <v>146</v>
      </c>
      <c r="F48" s="84" t="s">
        <v>146</v>
      </c>
      <c r="G48" s="84" t="s">
        <v>146</v>
      </c>
    </row>
    <row r="49" spans="2:7" s="17" customFormat="1" ht="12.6" customHeight="1" x14ac:dyDescent="0.2">
      <c r="B49" s="82">
        <v>37</v>
      </c>
      <c r="C49" s="83" t="s">
        <v>261</v>
      </c>
      <c r="D49" s="87"/>
      <c r="E49" s="87"/>
      <c r="F49" s="93"/>
      <c r="G49" s="93"/>
    </row>
    <row r="50" spans="2:7" s="17" customFormat="1" ht="6.6" customHeight="1" x14ac:dyDescent="0.2"/>
    <row r="51" spans="2:7" s="17" customFormat="1" x14ac:dyDescent="0.2">
      <c r="C51" s="94" t="s">
        <v>144</v>
      </c>
    </row>
    <row r="52" spans="2:7" s="17" customFormat="1" x14ac:dyDescent="0.2"/>
    <row r="53" spans="2:7" s="17" customFormat="1" x14ac:dyDescent="0.2"/>
    <row r="54" spans="2:7" s="17" customFormat="1" x14ac:dyDescent="0.2"/>
    <row r="55" spans="2:7" s="17" customFormat="1" x14ac:dyDescent="0.2"/>
    <row r="56" spans="2:7" s="17" customFormat="1" x14ac:dyDescent="0.2"/>
    <row r="57" spans="2:7" s="17" customFormat="1" x14ac:dyDescent="0.2"/>
    <row r="58" spans="2:7" s="17" customFormat="1" x14ac:dyDescent="0.2"/>
    <row r="59" spans="2:7" s="17" customFormat="1" x14ac:dyDescent="0.2"/>
    <row r="60" spans="2:7" s="17" customFormat="1" x14ac:dyDescent="0.2"/>
    <row r="61" spans="2:7" s="17" customFormat="1" ht="13.15" x14ac:dyDescent="0.25"/>
    <row r="62" spans="2:7" s="17" customFormat="1" x14ac:dyDescent="0.2"/>
    <row r="63" spans="2:7" s="17" customFormat="1" x14ac:dyDescent="0.2"/>
  </sheetData>
  <mergeCells count="1">
    <mergeCell ref="B6:G7"/>
  </mergeCells>
  <printOptions horizontalCentered="1"/>
  <pageMargins left="0.35433070866141736" right="0.35433070866141736" top="0.78740157480314965" bottom="0.59055118110236227" header="0.51181102362204722" footer="0.51181102362204722"/>
  <pageSetup paperSize="9" scale="55" orientation="landscape" r:id="rId1"/>
  <headerFooter alignWithMargins="0">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7"/>
  <sheetViews>
    <sheetView zoomScale="80" zoomScaleNormal="80" workbookViewId="0"/>
  </sheetViews>
  <sheetFormatPr defaultColWidth="8.75" defaultRowHeight="12.75" x14ac:dyDescent="0.2"/>
  <cols>
    <col min="1" max="1" width="6.75" style="1" customWidth="1"/>
    <col min="2" max="2" width="44.25" style="7" customWidth="1"/>
    <col min="3" max="4" width="15.25" style="1" customWidth="1"/>
    <col min="5" max="16384" width="8.75" style="1"/>
  </cols>
  <sheetData>
    <row r="1" spans="1:6" x14ac:dyDescent="0.2">
      <c r="A1" s="20" t="s">
        <v>336</v>
      </c>
      <c r="D1" s="71"/>
    </row>
    <row r="2" spans="1:6" x14ac:dyDescent="0.2">
      <c r="A2" s="64"/>
      <c r="B2" s="64"/>
      <c r="C2" s="64"/>
      <c r="D2" s="64"/>
    </row>
    <row r="3" spans="1:6" x14ac:dyDescent="0.2">
      <c r="B3" s="78" t="s">
        <v>337</v>
      </c>
      <c r="C3" s="5"/>
      <c r="D3" s="5"/>
      <c r="E3" s="5"/>
    </row>
    <row r="4" spans="1:6" x14ac:dyDescent="0.2">
      <c r="B4" s="78"/>
      <c r="C4" s="5"/>
      <c r="D4" s="5"/>
      <c r="E4" s="5"/>
    </row>
    <row r="5" spans="1:6" x14ac:dyDescent="0.2">
      <c r="B5" s="1"/>
      <c r="C5" s="4" t="s">
        <v>1</v>
      </c>
      <c r="D5" s="4" t="s">
        <v>2</v>
      </c>
    </row>
    <row r="6" spans="1:6" ht="25.5" x14ac:dyDescent="0.2">
      <c r="A6" s="4"/>
      <c r="B6" s="68" t="s">
        <v>12</v>
      </c>
      <c r="C6" s="69" t="s">
        <v>8</v>
      </c>
      <c r="D6" s="69" t="s">
        <v>13</v>
      </c>
    </row>
    <row r="7" spans="1:6" s="5" customFormat="1" x14ac:dyDescent="0.2">
      <c r="A7" s="57">
        <v>1</v>
      </c>
      <c r="B7" s="59" t="s">
        <v>338</v>
      </c>
      <c r="C7" s="67">
        <v>447861.66252562898</v>
      </c>
      <c r="D7" s="67">
        <f>+C7*0.08</f>
        <v>35828.933002050318</v>
      </c>
      <c r="F7" s="62"/>
    </row>
    <row r="8" spans="1:6" s="5" customFormat="1" x14ac:dyDescent="0.2">
      <c r="A8" s="57">
        <v>2</v>
      </c>
      <c r="B8" s="58" t="s">
        <v>244</v>
      </c>
      <c r="C8" s="76">
        <v>2656.3958915156368</v>
      </c>
      <c r="D8" s="76">
        <f>+C8*0.08</f>
        <v>212.51167132125096</v>
      </c>
    </row>
    <row r="9" spans="1:6" s="5" customFormat="1" x14ac:dyDescent="0.2">
      <c r="A9" s="57">
        <v>3</v>
      </c>
      <c r="B9" s="58" t="s">
        <v>248</v>
      </c>
      <c r="C9" s="76">
        <v>-2294.5535709738406</v>
      </c>
      <c r="D9" s="76">
        <f t="shared" ref="D9:D13" si="0">+C9*0.08</f>
        <v>-183.56428567790724</v>
      </c>
    </row>
    <row r="10" spans="1:6" s="5" customFormat="1" x14ac:dyDescent="0.2">
      <c r="A10" s="57">
        <v>4</v>
      </c>
      <c r="B10" s="58" t="s">
        <v>249</v>
      </c>
      <c r="C10" s="76"/>
      <c r="D10" s="76"/>
    </row>
    <row r="11" spans="1:6" s="5" customFormat="1" x14ac:dyDescent="0.2">
      <c r="A11" s="57">
        <v>5</v>
      </c>
      <c r="B11" s="58" t="s">
        <v>23</v>
      </c>
      <c r="C11" s="76"/>
      <c r="D11" s="76"/>
    </row>
    <row r="12" spans="1:6" s="5" customFormat="1" x14ac:dyDescent="0.2">
      <c r="A12" s="57">
        <v>6</v>
      </c>
      <c r="B12" s="58" t="s">
        <v>24</v>
      </c>
      <c r="C12" s="76"/>
      <c r="D12" s="76"/>
    </row>
    <row r="13" spans="1:6" s="5" customFormat="1" x14ac:dyDescent="0.2">
      <c r="A13" s="57">
        <v>7</v>
      </c>
      <c r="B13" s="58" t="s">
        <v>25</v>
      </c>
      <c r="C13" s="76">
        <v>11117.563702878906</v>
      </c>
      <c r="D13" s="76">
        <f t="shared" si="0"/>
        <v>889.40509623031255</v>
      </c>
    </row>
    <row r="14" spans="1:6" s="5" customFormat="1" x14ac:dyDescent="0.2">
      <c r="A14" s="57">
        <v>8</v>
      </c>
      <c r="B14" s="60" t="s">
        <v>15</v>
      </c>
      <c r="C14" s="77"/>
      <c r="D14" s="77"/>
    </row>
    <row r="15" spans="1:6" s="5" customFormat="1" x14ac:dyDescent="0.2">
      <c r="A15" s="57">
        <v>9</v>
      </c>
      <c r="B15" s="59" t="s">
        <v>342</v>
      </c>
      <c r="C15" s="67">
        <f>SUM(C7:C14)</f>
        <v>459341.06854904967</v>
      </c>
      <c r="D15" s="67">
        <f>SUM(D7:D14)</f>
        <v>36747.285483923974</v>
      </c>
      <c r="E15" s="118"/>
      <c r="F15" s="62"/>
    </row>
    <row r="16" spans="1:6" x14ac:dyDescent="0.2">
      <c r="C16" s="56"/>
      <c r="D16" s="56"/>
    </row>
    <row r="17" spans="3:5" x14ac:dyDescent="0.2">
      <c r="C17" s="123"/>
      <c r="D17" s="123"/>
      <c r="E17" s="71"/>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17"/>
  <sheetViews>
    <sheetView zoomScale="80" zoomScaleNormal="80" workbookViewId="0"/>
  </sheetViews>
  <sheetFormatPr defaultColWidth="9" defaultRowHeight="12.75" x14ac:dyDescent="0.2"/>
  <cols>
    <col min="1" max="1" width="6.75" style="1" customWidth="1"/>
    <col min="2" max="2" width="44.375" style="7" customWidth="1"/>
    <col min="3" max="3" width="15.25" style="1" customWidth="1"/>
    <col min="4" max="4" width="15.625" style="1" customWidth="1"/>
    <col min="5" max="16384" width="9" style="1"/>
  </cols>
  <sheetData>
    <row r="1" spans="1:6" x14ac:dyDescent="0.2">
      <c r="A1" s="20" t="s">
        <v>336</v>
      </c>
    </row>
    <row r="2" spans="1:6" x14ac:dyDescent="0.2">
      <c r="B2" s="71"/>
      <c r="C2" s="56"/>
    </row>
    <row r="3" spans="1:6" x14ac:dyDescent="0.2">
      <c r="B3" s="2" t="s">
        <v>339</v>
      </c>
    </row>
    <row r="4" spans="1:6" x14ac:dyDescent="0.2">
      <c r="B4" s="2"/>
    </row>
    <row r="5" spans="1:6" x14ac:dyDescent="0.2">
      <c r="B5" s="2"/>
      <c r="C5" s="63" t="s">
        <v>1</v>
      </c>
      <c r="D5" s="63" t="s">
        <v>2</v>
      </c>
    </row>
    <row r="6" spans="1:6" ht="25.5" x14ac:dyDescent="0.2">
      <c r="B6" s="68" t="s">
        <v>12</v>
      </c>
      <c r="C6" s="69" t="s">
        <v>8</v>
      </c>
      <c r="D6" s="69" t="s">
        <v>13</v>
      </c>
    </row>
    <row r="7" spans="1:6" s="5" customFormat="1" x14ac:dyDescent="0.2">
      <c r="A7" s="57">
        <v>1</v>
      </c>
      <c r="B7" s="59" t="s">
        <v>338</v>
      </c>
      <c r="C7" s="67">
        <v>14597.521613729999</v>
      </c>
      <c r="D7" s="67">
        <f t="shared" ref="D7:D15" si="0">+C7*0.08</f>
        <v>1167.8017290984001</v>
      </c>
      <c r="E7" s="6"/>
    </row>
    <row r="8" spans="1:6" s="5" customFormat="1" x14ac:dyDescent="0.2">
      <c r="A8" s="57">
        <v>2</v>
      </c>
      <c r="B8" s="58" t="s">
        <v>244</v>
      </c>
      <c r="C8" s="76">
        <v>263.1142376165468</v>
      </c>
      <c r="D8" s="76">
        <f t="shared" si="0"/>
        <v>21.049139009323746</v>
      </c>
      <c r="E8" s="6"/>
    </row>
    <row r="9" spans="1:6" s="5" customFormat="1" x14ac:dyDescent="0.2">
      <c r="A9" s="57">
        <v>3</v>
      </c>
      <c r="B9" s="58" t="s">
        <v>245</v>
      </c>
      <c r="C9" s="76">
        <v>291.62061466606411</v>
      </c>
      <c r="D9" s="76">
        <f t="shared" si="0"/>
        <v>23.32964917328513</v>
      </c>
      <c r="E9" s="6"/>
    </row>
    <row r="10" spans="1:6" s="5" customFormat="1" x14ac:dyDescent="0.2">
      <c r="A10" s="57">
        <v>4</v>
      </c>
      <c r="B10" s="58" t="s">
        <v>246</v>
      </c>
      <c r="C10" s="76"/>
      <c r="D10" s="76"/>
      <c r="E10" s="6"/>
    </row>
    <row r="11" spans="1:6" s="5" customFormat="1" x14ac:dyDescent="0.2">
      <c r="A11" s="57">
        <v>5</v>
      </c>
      <c r="B11" s="58" t="s">
        <v>247</v>
      </c>
      <c r="C11" s="76"/>
      <c r="D11" s="76"/>
      <c r="E11" s="6"/>
    </row>
    <row r="12" spans="1:6" s="5" customFormat="1" x14ac:dyDescent="0.2">
      <c r="A12" s="57">
        <v>6</v>
      </c>
      <c r="B12" s="58" t="s">
        <v>24</v>
      </c>
      <c r="C12" s="76"/>
      <c r="D12" s="76"/>
      <c r="E12" s="6"/>
    </row>
    <row r="13" spans="1:6" s="5" customFormat="1" x14ac:dyDescent="0.2">
      <c r="A13" s="57">
        <v>7</v>
      </c>
      <c r="B13" s="58" t="s">
        <v>25</v>
      </c>
      <c r="C13" s="76">
        <v>489.98524487338915</v>
      </c>
      <c r="D13" s="76">
        <f t="shared" si="0"/>
        <v>39.198819589871135</v>
      </c>
      <c r="E13" s="6"/>
    </row>
    <row r="14" spans="1:6" s="5" customFormat="1" x14ac:dyDescent="0.2">
      <c r="A14" s="57">
        <v>8</v>
      </c>
      <c r="B14" s="60" t="s">
        <v>15</v>
      </c>
      <c r="C14" s="77"/>
      <c r="D14" s="77"/>
      <c r="E14" s="6"/>
    </row>
    <row r="15" spans="1:6" s="5" customFormat="1" x14ac:dyDescent="0.2">
      <c r="A15" s="57">
        <v>9</v>
      </c>
      <c r="B15" s="59" t="s">
        <v>342</v>
      </c>
      <c r="C15" s="67">
        <f>SUM(C7:C14)</f>
        <v>15642.241710885999</v>
      </c>
      <c r="D15" s="67">
        <f t="shared" si="0"/>
        <v>1251.37933687088</v>
      </c>
      <c r="E15" s="6"/>
      <c r="F15" s="62"/>
    </row>
    <row r="16" spans="1:6" s="5" customFormat="1" x14ac:dyDescent="0.2">
      <c r="B16" s="98"/>
      <c r="C16" s="62"/>
    </row>
    <row r="17" spans="3:5" x14ac:dyDescent="0.2">
      <c r="C17" s="121"/>
      <c r="D17" s="122"/>
      <c r="E17" s="71"/>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9"/>
  <sheetViews>
    <sheetView zoomScale="80" zoomScaleNormal="80" workbookViewId="0"/>
  </sheetViews>
  <sheetFormatPr defaultColWidth="8.75" defaultRowHeight="12.75" x14ac:dyDescent="0.2"/>
  <cols>
    <col min="1" max="1" width="6.75" style="1" customWidth="1"/>
    <col min="2" max="2" width="44.375" style="7" customWidth="1"/>
    <col min="3" max="9" width="15.375" style="1" customWidth="1"/>
    <col min="10" max="19" width="16.625" style="1" customWidth="1"/>
    <col min="20" max="16384" width="8.75" style="1"/>
  </cols>
  <sheetData>
    <row r="1" spans="1:15" x14ac:dyDescent="0.2">
      <c r="A1" s="20" t="s">
        <v>336</v>
      </c>
      <c r="B1" s="1"/>
    </row>
    <row r="2" spans="1:15" x14ac:dyDescent="0.2">
      <c r="B2" s="71"/>
      <c r="G2" s="5"/>
      <c r="H2" s="5"/>
      <c r="I2" s="5"/>
      <c r="J2" s="5"/>
      <c r="K2" s="5"/>
      <c r="L2" s="5"/>
      <c r="M2" s="5"/>
      <c r="N2" s="5"/>
      <c r="O2" s="5"/>
    </row>
    <row r="3" spans="1:15" x14ac:dyDescent="0.2">
      <c r="B3" s="2" t="s">
        <v>340</v>
      </c>
      <c r="F3" s="8"/>
      <c r="G3" s="8"/>
      <c r="H3" s="8"/>
      <c r="I3" s="5"/>
      <c r="J3" s="5"/>
      <c r="K3" s="5"/>
      <c r="L3" s="5"/>
      <c r="M3" s="5"/>
      <c r="N3" s="5"/>
      <c r="O3" s="5"/>
    </row>
    <row r="4" spans="1:15" x14ac:dyDescent="0.2">
      <c r="B4" s="2"/>
      <c r="F4" s="8"/>
      <c r="G4" s="8"/>
      <c r="H4" s="8"/>
      <c r="I4" s="5"/>
      <c r="J4" s="5"/>
      <c r="K4" s="5"/>
      <c r="L4" s="5"/>
      <c r="M4" s="5"/>
      <c r="N4" s="5"/>
      <c r="O4" s="5"/>
    </row>
    <row r="5" spans="1:15" x14ac:dyDescent="0.2">
      <c r="B5" s="6"/>
      <c r="C5" s="4" t="s">
        <v>1</v>
      </c>
      <c r="D5" s="4" t="s">
        <v>2</v>
      </c>
      <c r="E5" s="4" t="s">
        <v>3</v>
      </c>
      <c r="F5" s="4" t="s">
        <v>9</v>
      </c>
      <c r="G5" s="4" t="s">
        <v>10</v>
      </c>
      <c r="H5" s="4" t="s">
        <v>11</v>
      </c>
      <c r="I5" s="4" t="s">
        <v>229</v>
      </c>
    </row>
    <row r="6" spans="1:15" s="3" customFormat="1" ht="19.5" customHeight="1" x14ac:dyDescent="0.2">
      <c r="B6" s="138" t="s">
        <v>12</v>
      </c>
      <c r="C6" s="136" t="s">
        <v>16</v>
      </c>
      <c r="D6" s="136" t="s">
        <v>17</v>
      </c>
      <c r="E6" s="136" t="s">
        <v>18</v>
      </c>
      <c r="F6" s="136" t="s">
        <v>19</v>
      </c>
      <c r="G6" s="136" t="s">
        <v>15</v>
      </c>
      <c r="H6" s="136" t="s">
        <v>250</v>
      </c>
      <c r="I6" s="136" t="s">
        <v>20</v>
      </c>
    </row>
    <row r="7" spans="1:15" s="3" customFormat="1" ht="19.149999999999999" customHeight="1" x14ac:dyDescent="0.2">
      <c r="B7" s="139"/>
      <c r="C7" s="137"/>
      <c r="D7" s="137"/>
      <c r="E7" s="137"/>
      <c r="F7" s="137"/>
      <c r="G7" s="137"/>
      <c r="H7" s="137"/>
      <c r="I7" s="137"/>
    </row>
    <row r="8" spans="1:15" s="5" customFormat="1" x14ac:dyDescent="0.2">
      <c r="A8" s="57">
        <v>1</v>
      </c>
      <c r="B8" s="59" t="s">
        <v>341</v>
      </c>
      <c r="C8" s="54">
        <v>4158.2596577607746</v>
      </c>
      <c r="D8" s="54">
        <v>20862.126012500041</v>
      </c>
      <c r="E8" s="54"/>
      <c r="F8" s="54"/>
      <c r="G8" s="54"/>
      <c r="H8" s="54">
        <v>25020.385670260817</v>
      </c>
      <c r="I8" s="54">
        <f t="shared" ref="I8:I19" si="0">+H8*0.08</f>
        <v>2001.6308536208655</v>
      </c>
    </row>
    <row r="9" spans="1:15" s="5" customFormat="1" x14ac:dyDescent="0.2">
      <c r="A9" s="80" t="s">
        <v>230</v>
      </c>
      <c r="B9" s="58" t="s">
        <v>26</v>
      </c>
      <c r="C9" s="81">
        <v>-2980</v>
      </c>
      <c r="D9" s="81">
        <v>-15020</v>
      </c>
      <c r="E9" s="81"/>
      <c r="F9" s="81"/>
      <c r="G9" s="81"/>
      <c r="H9" s="81">
        <f>SUM(C9:G9)</f>
        <v>-18000</v>
      </c>
      <c r="I9" s="81">
        <f t="shared" si="0"/>
        <v>-1440</v>
      </c>
    </row>
    <row r="10" spans="1:15" s="5" customFormat="1" x14ac:dyDescent="0.2">
      <c r="A10" s="80" t="s">
        <v>231</v>
      </c>
      <c r="B10" s="58" t="s">
        <v>343</v>
      </c>
      <c r="C10" s="81">
        <f>SUM(C8:C9)</f>
        <v>1178.2596577607746</v>
      </c>
      <c r="D10" s="81">
        <f>SUM(D8:D9)</f>
        <v>5842.1260125000408</v>
      </c>
      <c r="E10" s="81"/>
      <c r="F10" s="81"/>
      <c r="G10" s="81"/>
      <c r="H10" s="81">
        <f>SUM(C10:G10)</f>
        <v>7020.3856702608155</v>
      </c>
      <c r="I10" s="81">
        <f t="shared" si="0"/>
        <v>561.6308536208652</v>
      </c>
    </row>
    <row r="11" spans="1:15" s="5" customFormat="1" x14ac:dyDescent="0.2">
      <c r="A11" s="57">
        <v>2</v>
      </c>
      <c r="B11" s="58" t="s">
        <v>21</v>
      </c>
      <c r="C11" s="81">
        <v>270.98442568247515</v>
      </c>
      <c r="D11" s="81">
        <v>2562.9722129624988</v>
      </c>
      <c r="E11" s="81"/>
      <c r="F11" s="81"/>
      <c r="G11" s="81"/>
      <c r="H11" s="81">
        <f>SUM(C11:G11)</f>
        <v>2833.9566386449742</v>
      </c>
      <c r="I11" s="81">
        <f t="shared" si="0"/>
        <v>226.71653109159794</v>
      </c>
    </row>
    <row r="12" spans="1:15" s="5" customFormat="1" x14ac:dyDescent="0.2">
      <c r="A12" s="57">
        <v>3</v>
      </c>
      <c r="B12" s="58" t="s">
        <v>22</v>
      </c>
      <c r="C12" s="81">
        <v>13.32838917440472</v>
      </c>
      <c r="D12" s="81"/>
      <c r="E12" s="81"/>
      <c r="F12" s="81"/>
      <c r="G12" s="81"/>
      <c r="H12" s="81">
        <f>SUM(C12:G12)</f>
        <v>13.32838917440472</v>
      </c>
      <c r="I12" s="81">
        <f t="shared" si="0"/>
        <v>1.0662711339523776</v>
      </c>
    </row>
    <row r="13" spans="1:15" s="5" customFormat="1" x14ac:dyDescent="0.2">
      <c r="A13" s="57">
        <v>4</v>
      </c>
      <c r="B13" s="58" t="s">
        <v>23</v>
      </c>
      <c r="C13" s="81"/>
      <c r="D13" s="81"/>
      <c r="E13" s="81"/>
      <c r="F13" s="81"/>
      <c r="G13" s="81"/>
      <c r="H13" s="81"/>
      <c r="I13" s="81"/>
    </row>
    <row r="14" spans="1:15" s="5" customFormat="1" x14ac:dyDescent="0.2">
      <c r="A14" s="57">
        <v>5</v>
      </c>
      <c r="B14" s="58" t="s">
        <v>24</v>
      </c>
      <c r="C14" s="81"/>
      <c r="D14" s="81"/>
      <c r="E14" s="81"/>
      <c r="F14" s="81"/>
      <c r="G14" s="81"/>
      <c r="H14" s="81"/>
      <c r="I14" s="81"/>
    </row>
    <row r="15" spans="1:15" s="5" customFormat="1" x14ac:dyDescent="0.2">
      <c r="A15" s="57">
        <v>6</v>
      </c>
      <c r="B15" s="58" t="s">
        <v>25</v>
      </c>
      <c r="C15" s="81"/>
      <c r="D15" s="81"/>
      <c r="E15" s="81"/>
      <c r="F15" s="81"/>
      <c r="G15" s="81"/>
      <c r="H15" s="81"/>
      <c r="I15" s="81"/>
    </row>
    <row r="16" spans="1:15" s="5" customFormat="1" x14ac:dyDescent="0.2">
      <c r="A16" s="57">
        <v>7</v>
      </c>
      <c r="B16" s="58" t="s">
        <v>15</v>
      </c>
      <c r="C16" s="81">
        <v>-93.020884698914188</v>
      </c>
      <c r="D16" s="81">
        <v>-48.517637863101299</v>
      </c>
      <c r="E16" s="81"/>
      <c r="F16" s="81"/>
      <c r="G16" s="81"/>
      <c r="H16" s="81">
        <f t="shared" ref="H16:H17" si="1">SUM(C16:G16)</f>
        <v>-141.53852256201549</v>
      </c>
      <c r="I16" s="81">
        <f t="shared" ref="I16:I18" si="2">+H16*0.08</f>
        <v>-11.323081804961239</v>
      </c>
    </row>
    <row r="17" spans="1:10" s="5" customFormat="1" x14ac:dyDescent="0.2">
      <c r="A17" s="80" t="s">
        <v>232</v>
      </c>
      <c r="B17" s="58" t="s">
        <v>251</v>
      </c>
      <c r="C17" s="81">
        <f>SUM(C10:C16)</f>
        <v>1369.5515879187403</v>
      </c>
      <c r="D17" s="81">
        <f>SUM(D10:D16)</f>
        <v>8356.5805875994374</v>
      </c>
      <c r="E17" s="81"/>
      <c r="F17" s="81"/>
      <c r="G17" s="81"/>
      <c r="H17" s="81">
        <f t="shared" si="1"/>
        <v>9726.132175518178</v>
      </c>
      <c r="I17" s="81">
        <f t="shared" si="2"/>
        <v>778.09057404145426</v>
      </c>
    </row>
    <row r="18" spans="1:10" s="5" customFormat="1" x14ac:dyDescent="0.2">
      <c r="A18" s="80" t="s">
        <v>233</v>
      </c>
      <c r="B18" s="60" t="s">
        <v>26</v>
      </c>
      <c r="C18" s="79">
        <v>2353.0990184312595</v>
      </c>
      <c r="D18" s="79">
        <v>11171.280667750565</v>
      </c>
      <c r="E18" s="79"/>
      <c r="F18" s="79"/>
      <c r="G18" s="79"/>
      <c r="H18" s="79">
        <f>SUM(C18:G18)</f>
        <v>13524.379686181825</v>
      </c>
      <c r="I18" s="79">
        <f t="shared" si="2"/>
        <v>1081.950374894546</v>
      </c>
    </row>
    <row r="19" spans="1:10" s="5" customFormat="1" x14ac:dyDescent="0.2">
      <c r="A19" s="57">
        <v>8</v>
      </c>
      <c r="B19" s="59" t="s">
        <v>344</v>
      </c>
      <c r="C19" s="54">
        <f>+C17+C18</f>
        <v>3722.6506063500001</v>
      </c>
      <c r="D19" s="54">
        <f>+D17+D18</f>
        <v>19527.861255350002</v>
      </c>
      <c r="E19" s="124"/>
      <c r="F19" s="54"/>
      <c r="G19" s="54"/>
      <c r="H19" s="54">
        <f>+H17+H18</f>
        <v>23250.511861700004</v>
      </c>
      <c r="I19" s="54">
        <f t="shared" si="0"/>
        <v>1860.0409489360004</v>
      </c>
    </row>
    <row r="20" spans="1:10" s="5" customFormat="1" x14ac:dyDescent="0.2">
      <c r="B20" s="98"/>
      <c r="H20" s="125"/>
      <c r="I20" s="125"/>
      <c r="J20" s="118"/>
    </row>
    <row r="21" spans="1:10" s="5" customFormat="1" x14ac:dyDescent="0.2">
      <c r="B21" s="98"/>
      <c r="C21" s="62"/>
      <c r="D21" s="62"/>
      <c r="E21" s="98"/>
      <c r="H21" s="62"/>
    </row>
    <row r="22" spans="1:10" s="5" customFormat="1" x14ac:dyDescent="0.2">
      <c r="B22" s="98"/>
      <c r="C22" s="62"/>
      <c r="D22" s="62"/>
      <c r="E22" s="98"/>
      <c r="H22" s="62"/>
    </row>
    <row r="23" spans="1:10" s="5" customFormat="1" x14ac:dyDescent="0.2">
      <c r="C23" s="62"/>
      <c r="D23" s="62"/>
      <c r="H23" s="62"/>
    </row>
    <row r="24" spans="1:10" s="5" customFormat="1" x14ac:dyDescent="0.2"/>
    <row r="25" spans="1:10" x14ac:dyDescent="0.2">
      <c r="C25" s="7"/>
      <c r="D25" s="7"/>
      <c r="E25" s="7"/>
      <c r="F25" s="5"/>
      <c r="G25" s="5"/>
      <c r="H25" s="5"/>
      <c r="I25" s="5"/>
    </row>
    <row r="26" spans="1:10" x14ac:dyDescent="0.2">
      <c r="C26" s="7"/>
      <c r="D26" s="7"/>
      <c r="E26" s="7"/>
      <c r="F26" s="5"/>
      <c r="G26" s="5"/>
      <c r="H26" s="5"/>
      <c r="I26" s="5"/>
    </row>
    <row r="27" spans="1:10" x14ac:dyDescent="0.2">
      <c r="C27" s="7"/>
      <c r="D27" s="7"/>
      <c r="E27" s="7"/>
      <c r="F27" s="5"/>
      <c r="G27" s="5"/>
      <c r="H27" s="5"/>
      <c r="I27" s="5"/>
    </row>
    <row r="28" spans="1:10" x14ac:dyDescent="0.2">
      <c r="C28" s="7"/>
      <c r="D28" s="7"/>
      <c r="E28" s="7"/>
    </row>
    <row r="29" spans="1:10" x14ac:dyDescent="0.2">
      <c r="C29" s="7"/>
      <c r="D29" s="7"/>
      <c r="E29" s="7"/>
    </row>
  </sheetData>
  <mergeCells count="8">
    <mergeCell ref="G6:G7"/>
    <mergeCell ref="H6:H7"/>
    <mergeCell ref="I6:I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EU OV1</vt:lpstr>
      <vt:lpstr>TOF</vt:lpstr>
      <vt:lpstr>CIMF</vt:lpstr>
      <vt:lpstr>EU CR8</vt:lpstr>
      <vt:lpstr>EU CCR7</vt:lpstr>
      <vt:lpstr>EU MR2-B</vt:lpstr>
      <vt:lpstr>CIMF!Print_Area</vt:lpstr>
      <vt:lpstr>'Cover sheet'!Print_Area</vt:lpstr>
      <vt:lpstr>'EU CR8'!Print_Area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Kenneth</dc:creator>
  <cp:lastModifiedBy>Olsson, Kenneth</cp:lastModifiedBy>
  <cp:lastPrinted>2018-10-24T05:57:31Z</cp:lastPrinted>
  <dcterms:created xsi:type="dcterms:W3CDTF">2011-11-24T12:28:29Z</dcterms:created>
  <dcterms:modified xsi:type="dcterms:W3CDTF">2019-04-29T07:42:30Z</dcterms:modified>
</cp:coreProperties>
</file>