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555" yWindow="1500" windowWidth="19650" windowHeight="8880" tabRatio="611"/>
  </bookViews>
  <sheets>
    <sheet name="Cover sheet" sheetId="183" r:id="rId1"/>
    <sheet name="EU OV1" sheetId="177" r:id="rId2"/>
    <sheet name="TOF" sheetId="181" r:id="rId3"/>
    <sheet name="CIMF" sheetId="182" r:id="rId4"/>
    <sheet name="EU CR8" sheetId="178" r:id="rId5"/>
    <sheet name="EU CCR7" sheetId="179" r:id="rId6"/>
    <sheet name="EU MR2-B" sheetId="180" r:id="rId7"/>
  </sheets>
  <externalReferences>
    <externalReference r:id="rId8"/>
  </externalReferences>
  <definedNames>
    <definedName name="_xlnm._FilterDatabase" localSheetId="0" hidden="1">'Cover sheet'!$A$2:$WVH$8</definedName>
    <definedName name="csDesignMode">1</definedName>
    <definedName name="lmc" localSheetId="3">#REF!</definedName>
    <definedName name="lmc" localSheetId="0">#REF!</definedName>
    <definedName name="lmc" localSheetId="2">#REF!</definedName>
    <definedName name="lmc">#REF!</definedName>
    <definedName name="_xlnm.Print_Area" localSheetId="3">CIMF!$A$1:$G$51</definedName>
    <definedName name="_xlnm.Print_Area" localSheetId="0">'Cover sheet'!$B$2:$D$9</definedName>
    <definedName name="_xlnm.Print_Area" localSheetId="4">'EU CR8'!$A$1:$D$16</definedName>
    <definedName name="rub" localSheetId="3">#REF!</definedName>
    <definedName name="rub" localSheetId="0">#REF!</definedName>
    <definedName name="rub" localSheetId="2">#REF!</definedName>
    <definedName name="rub">#REF!</definedName>
    <definedName name="sk" localSheetId="3">#REF!</definedName>
    <definedName name="sk" localSheetId="2">#REF!</definedName>
    <definedName name="sk">'[1]Securitisations 2010'!$G$83</definedName>
    <definedName name="tre" localSheetId="0">#REF!</definedName>
    <definedName name="tre" localSheetId="2">#REF!</definedName>
    <definedName name="tre">#REF!</definedName>
  </definedNames>
  <calcPr calcId="145621"/>
  <customWorkbookViews>
    <customWorkbookView name="Kunigėlienė, Daiva - Personal View" guid="{8075A39A-E87D-455E-8D65-67BFABE17AA6}" mergeInterval="0" personalView="1" maximized="1" windowWidth="1680" windowHeight="830" tabRatio="886" activeSheetId="1"/>
  </customWorkbookViews>
</workbook>
</file>

<file path=xl/calcChain.xml><?xml version="1.0" encoding="utf-8"?>
<calcChain xmlns="http://schemas.openxmlformats.org/spreadsheetml/2006/main">
  <c r="C9" i="179" l="1"/>
  <c r="C13" i="179" l="1"/>
  <c r="C15" i="179" s="1"/>
  <c r="C8" i="179"/>
  <c r="D71" i="181" l="1"/>
  <c r="C19" i="180" l="1"/>
  <c r="D19" i="180"/>
  <c r="H9" i="180"/>
  <c r="I9" i="180" s="1"/>
  <c r="H18" i="180"/>
  <c r="I18" i="180" s="1"/>
  <c r="H11" i="180"/>
  <c r="I11" i="180" s="1"/>
  <c r="H10" i="180"/>
  <c r="I10" i="180" s="1"/>
  <c r="H19" i="180" l="1"/>
  <c r="I19" i="180" s="1"/>
  <c r="H12" i="180"/>
  <c r="I12" i="180" s="1"/>
  <c r="H16" i="180"/>
  <c r="I16" i="180" s="1"/>
  <c r="H17" i="180"/>
  <c r="I17" i="180" s="1"/>
  <c r="H8" i="180" l="1"/>
  <c r="F28" i="177" l="1"/>
  <c r="F27" i="177"/>
  <c r="F24" i="177"/>
  <c r="F23" i="177"/>
  <c r="F20" i="177"/>
  <c r="F18" i="177"/>
  <c r="F17" i="177"/>
  <c r="F16" i="177"/>
  <c r="F15" i="177"/>
  <c r="F14" i="177"/>
  <c r="F12" i="177"/>
  <c r="F11" i="177"/>
  <c r="F10" i="177"/>
  <c r="D78" i="181"/>
  <c r="D79" i="181" s="1"/>
  <c r="D54" i="181"/>
  <c r="D63" i="181" s="1"/>
  <c r="D45" i="181"/>
  <c r="D17" i="181"/>
  <c r="C26" i="177"/>
  <c r="C22" i="177"/>
  <c r="C19" i="177"/>
  <c r="C13" i="177"/>
  <c r="C9" i="177"/>
  <c r="F19" i="177" l="1"/>
  <c r="F22" i="177"/>
  <c r="F26" i="177"/>
  <c r="F13" i="177"/>
  <c r="D46" i="181"/>
  <c r="D64" i="181" s="1"/>
  <c r="D80" i="181" s="1"/>
  <c r="C31" i="177"/>
  <c r="F9" i="177"/>
  <c r="I8" i="180"/>
  <c r="E78" i="181" l="1"/>
  <c r="E71" i="181"/>
  <c r="E54" i="181"/>
  <c r="E63" i="181" s="1"/>
  <c r="E79" i="181" l="1"/>
  <c r="D13" i="179"/>
  <c r="D9" i="179"/>
  <c r="D8" i="179"/>
  <c r="D13" i="178"/>
  <c r="D11" i="178"/>
  <c r="D9" i="178"/>
  <c r="D8" i="178"/>
  <c r="D15" i="179" l="1"/>
  <c r="E45" i="181" l="1"/>
  <c r="E17" i="181"/>
  <c r="D26" i="177"/>
  <c r="D22" i="177"/>
  <c r="D19" i="177"/>
  <c r="D13" i="177"/>
  <c r="D9" i="177"/>
  <c r="E46" i="181" l="1"/>
  <c r="E64" i="181" s="1"/>
  <c r="E80" i="181" s="1"/>
  <c r="D31" i="177"/>
  <c r="E31" i="177" l="1"/>
  <c r="D15" i="178" l="1"/>
  <c r="C15" i="178"/>
  <c r="F31" i="177"/>
</calcChain>
</file>

<file path=xl/sharedStrings.xml><?xml version="1.0" encoding="utf-8"?>
<sst xmlns="http://schemas.openxmlformats.org/spreadsheetml/2006/main" count="442" uniqueCount="296">
  <si>
    <t xml:space="preserve"> Counterparty credit risk</t>
  </si>
  <si>
    <t>a</t>
  </si>
  <si>
    <t>b</t>
  </si>
  <si>
    <t>c</t>
  </si>
  <si>
    <t xml:space="preserve"> Settlement risk</t>
  </si>
  <si>
    <t xml:space="preserve"> Securitisation exposures in banking book</t>
  </si>
  <si>
    <t xml:space="preserve"> Market risk</t>
  </si>
  <si>
    <t xml:space="preserve"> Operational risk</t>
  </si>
  <si>
    <t>RWA amounts</t>
  </si>
  <si>
    <t>d</t>
  </si>
  <si>
    <t>e</t>
  </si>
  <si>
    <t>f</t>
  </si>
  <si>
    <t>SEK m</t>
  </si>
  <si>
    <t>Capital requirements</t>
  </si>
  <si>
    <t>Floor adjustment</t>
  </si>
  <si>
    <t>Other</t>
  </si>
  <si>
    <t>VaR</t>
  </si>
  <si>
    <t>SVaR</t>
  </si>
  <si>
    <t>IRC</t>
  </si>
  <si>
    <t>Comprehensive risk measure</t>
  </si>
  <si>
    <t>Total capital requirements</t>
  </si>
  <si>
    <t>Movement in risk levels</t>
  </si>
  <si>
    <t>Model updates/changes</t>
  </si>
  <si>
    <t>Methodology and policy</t>
  </si>
  <si>
    <t>Acquisitions and disposals</t>
  </si>
  <si>
    <t>Foreign exchange movements</t>
  </si>
  <si>
    <t xml:space="preserve"> Regulatory adjustment</t>
  </si>
  <si>
    <t>Breakdown by risk type</t>
  </si>
  <si>
    <t xml:space="preserve"> Credit risk (excluding counterparty credit risk)</t>
  </si>
  <si>
    <t xml:space="preserve">     of which standardised approach (SA)</t>
  </si>
  <si>
    <t xml:space="preserve">     of which foundation internal rating-based (F-IRB) approach</t>
  </si>
  <si>
    <t xml:space="preserve">     of which advanced internal rating-based (A-IRB) approach</t>
  </si>
  <si>
    <t xml:space="preserve">     of which mark to market</t>
  </si>
  <si>
    <t xml:space="preserve">     of which internal model method (IMM)</t>
  </si>
  <si>
    <t xml:space="preserve">     of which risk exposure amount for contributions to the default fund of a CCP</t>
  </si>
  <si>
    <t xml:space="preserve">     of which CVA</t>
  </si>
  <si>
    <t xml:space="preserve">   of which IRB approach</t>
  </si>
  <si>
    <t xml:space="preserve">   of which standardised approach</t>
  </si>
  <si>
    <t xml:space="preserve">   of which internal model approach (IMA)</t>
  </si>
  <si>
    <t>Large exposures</t>
  </si>
  <si>
    <t xml:space="preserve">   of which advanced measurement approach</t>
  </si>
  <si>
    <t>Amounts below the thresholds for deduction (subject to 250% risk weight)</t>
  </si>
  <si>
    <t>Additional risk exposure amount due to Article 3 CRR</t>
  </si>
  <si>
    <t xml:space="preserve"> Total</t>
  </si>
  <si>
    <t>31 Dec 2017</t>
  </si>
  <si>
    <t>Tier 2</t>
  </si>
  <si>
    <t>Full</t>
  </si>
  <si>
    <t>Transitional own funds for SEB consolidated situation</t>
  </si>
  <si>
    <t>Disclosure according to Article 5 in EU Regulation No 1423/2013</t>
  </si>
  <si>
    <t>Common Equity Tier 1 (CET1) capital: instruments and reserves</t>
  </si>
  <si>
    <t>Capital instruments and the related share premium accounts</t>
  </si>
  <si>
    <t xml:space="preserve">   of which: share capital</t>
  </si>
  <si>
    <t>Retained earnings</t>
  </si>
  <si>
    <t>3a</t>
  </si>
  <si>
    <t>Funds for general banking risk</t>
  </si>
  <si>
    <t>Amount of qualifying items referred to in Article 484 (3) and the related share premium accounts subject to phase out from CET1</t>
  </si>
  <si>
    <t>Minority Interests (amount allowed in consolidated CET1)</t>
  </si>
  <si>
    <t>5a</t>
  </si>
  <si>
    <t>Independently reviewed interim profits net of any foreseeable charge or dividend</t>
  </si>
  <si>
    <t>Common Equity Tier 1 (CET1) capital before regulatory adjustments</t>
  </si>
  <si>
    <t>Common Equity Tier 1 (CET1) capital: regulatory adjustements</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</si>
  <si>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</si>
  <si>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</si>
  <si>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</si>
  <si>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</si>
  <si>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</si>
  <si>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</si>
  <si>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</si>
  <si>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</si>
  <si>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</si>
  <si>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</si>
  <si>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</si>
  <si>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20a</t>
  </si>
  <si>
    <t>Exposure amount of the following items which qualify for a RW of 1250%, where the institution opts for the deduction alternative</t>
  </si>
  <si>
    <t>20b</t>
  </si>
  <si>
    <t xml:space="preserve">   of which qualifiying holdings outside the financial sector (negative amount)</t>
  </si>
  <si>
    <t>20c</t>
  </si>
  <si>
    <t xml:space="preserve">   of which: securitisation positions (negative amount)</t>
  </si>
  <si>
    <t>20d</t>
  </si>
  <si>
    <t xml:space="preserve">   of which: free deliveries (negative amount)</t>
  </si>
  <si>
    <t>Deferred tax assets arising from temporary differences (amount above 10% threshold, net of related tax liability where the conditions in 38 (3) are met) (negative amount)</t>
  </si>
  <si>
    <t xml:space="preserve">   of which: direct and indirect holdings by the institution of the CET1 instruments of financial sector entities where the institution has a significant investment in those entities</t>
  </si>
  <si>
    <t xml:space="preserve">   of which: deferred tax assets arising from temporary differences</t>
  </si>
  <si>
    <t>25a</t>
  </si>
  <si>
    <t>Losses for the current financial year (negative amount)</t>
  </si>
  <si>
    <t>25b</t>
  </si>
  <si>
    <t>Foreseeable tax charges relating to CET1 items (negative amount)</t>
  </si>
  <si>
    <t>Qualifying AT1 deductions that exceed the AT1 capital of the institution (negative amount)</t>
  </si>
  <si>
    <t>Total regulatory adjustments to Common equity Tier 1 (CET1)</t>
  </si>
  <si>
    <t>Common Equity Tier 1 (CET1) capital</t>
  </si>
  <si>
    <t>Additional Tier 1 (AT1) capital: instruments</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</si>
  <si>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</si>
  <si>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</si>
  <si>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</si>
  <si>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Qualifying Tier 1 capital included in consolidated AT1 capital (including minority interests not included in row 5) issued by subsidiaries and held by third parties</t>
  </si>
  <si>
    <t xml:space="preserve">   of which: instruments issued by subsidiaries subject to phase out</t>
  </si>
  <si>
    <t>Additional Tier 1 (AT1) capital before regulatory adjustments</t>
  </si>
  <si>
    <t>Additional Tier 1 (AT1) capital: regulatory adjustments</t>
  </si>
  <si>
    <t>Direct and indirect holdings by an institution of own AT1 Instruments (negative amount)</t>
  </si>
  <si>
    <t>Qualifying T2 deductions that exceed the T2 capital of the institution (negative amount)</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</si>
  <si>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</si>
  <si>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</si>
  <si>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</si>
  <si>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</si>
  <si>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</si>
  <si>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</si>
  <si>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of which: instruments issued by subsidiaries subject to phase out</t>
  </si>
  <si>
    <t>Credit risk adjustments</t>
  </si>
  <si>
    <t>Tier 2 (T2) capital before regulatory adjustments</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</si>
  <si>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</si>
  <si>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</si>
  <si>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</si>
  <si>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</si>
  <si>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Direct and indirect holdings by the institution of the T2 instruments and subordinated loans of financial sector entities where the institution has a significant investment in those entities (net of eligible short positions) (negative amount)</t>
  </si>
  <si>
    <t>Total regulatory adjustments to Tier 2 (T2) capital</t>
  </si>
  <si>
    <t>Tier 2 (T2) capital</t>
  </si>
  <si>
    <t>Total capital (TC = T1 + T2)</t>
  </si>
  <si>
    <t>Total risk weighted assets</t>
  </si>
  <si>
    <t>Capital ratios and buffers</t>
  </si>
  <si>
    <t>Common Equity Tier 1 (as a percentage of risk exposure amount)</t>
  </si>
  <si>
    <t>Tier 1 (as a percentage of risk exposure amount)</t>
  </si>
  <si>
    <t>Total capital (as a percentage of risk exposure amount)</t>
  </si>
  <si>
    <t>Institution specific buffer requirement (CET1 requirement in accordance with article 92 (1) (a) plus capital conservation and countercyclical buffer requirements, plus systemic risk buffer, plus the systemically important institution buffer (G-SII or O-SII buffer), expressed as a percentage of risk exposure amount)</t>
  </si>
  <si>
    <t xml:space="preserve"> of which : capital conservation buffer requirements</t>
  </si>
  <si>
    <t xml:space="preserve"> of which : countercyclical buffer requirements</t>
  </si>
  <si>
    <t xml:space="preserve"> of which : systemic risk buffer requirements</t>
  </si>
  <si>
    <t>67a</t>
  </si>
  <si>
    <t xml:space="preserve"> of which : Global Systemically Important Institutions (G-SII) or Other Systemically Important Institutions (O-SII)  buffer</t>
  </si>
  <si>
    <t>Common Equity Tier 1 available to meet buffers (as a percentage of risk exposure amount)</t>
  </si>
  <si>
    <t xml:space="preserve"> (Non relevant in EU regulation)</t>
  </si>
  <si>
    <t>Amounts below the thresholds for deduction (before risk weighting)</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</si>
  <si>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</si>
  <si>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 1 instruments of financial sector entities where the institution has a significant investment in those entities (amount below 10% threshold and net of eligible short positions)</t>
  </si>
  <si>
    <t>Deferred tax assets arising from temporary differences (amount below 10% threshold, net of related tax liability where the conditions in Article 38 (3) are met)</t>
  </si>
  <si>
    <t>Applicable caps on the inclusion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</si>
  <si>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</si>
  <si>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</si>
  <si>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</si>
  <si>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</si>
  <si>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 xml:space="preserve">Capital instruments subject to phase-out arrangements </t>
  </si>
  <si>
    <t>(only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</si>
  <si>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</si>
  <si>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</si>
  <si>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</si>
  <si>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</si>
  <si>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</si>
  <si>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</si>
  <si>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N/A inserted if the question is not applicable.</t>
  </si>
  <si>
    <t>Yes</t>
  </si>
  <si>
    <t>No</t>
  </si>
  <si>
    <t>Non-compliant transitioned features</t>
  </si>
  <si>
    <t>Senior Debt</t>
  </si>
  <si>
    <t>Position in subordination hierachy in liquidation (specify instrument type immediately senior to instrument)</t>
  </si>
  <si>
    <t>Discretionary out of Net Profit subject to MDA</t>
  </si>
  <si>
    <t>N/A</t>
  </si>
  <si>
    <t>If temporary write-down, description of write-up mechanism</t>
  </si>
  <si>
    <t>Temporary</t>
  </si>
  <si>
    <t>If write-down, permanent or temporary</t>
  </si>
  <si>
    <t>If write-down, full or partial</t>
  </si>
  <si>
    <t>5.125% for the Bank and 8% for the Group</t>
  </si>
  <si>
    <t>If write-down, write-down trigger (s)</t>
  </si>
  <si>
    <t>Write-down features</t>
  </si>
  <si>
    <t>If convertible, specifiy issuer of instrument it converts into</t>
  </si>
  <si>
    <t>If convertible, specifiy instrument type convertible into</t>
  </si>
  <si>
    <t>If convertible, mandatory or optional conversion</t>
  </si>
  <si>
    <t>If convertible, conversion rate</t>
  </si>
  <si>
    <t>If convertible, fully or partially</t>
  </si>
  <si>
    <t>If convertible, conversion trigger (s)</t>
  </si>
  <si>
    <t>Non-convertible</t>
  </si>
  <si>
    <t>Convertible or non-convertible</t>
  </si>
  <si>
    <t>Noncumulative</t>
  </si>
  <si>
    <t>Noncumulative or cumulative</t>
  </si>
  <si>
    <t>Existence of step up or other incentive to redeem</t>
  </si>
  <si>
    <t>Fully discretionary</t>
  </si>
  <si>
    <t>Mandatory</t>
  </si>
  <si>
    <t>Fully discretionary, partially discretionary or mandatory (in terms of amount)</t>
  </si>
  <si>
    <t>Fully discretionary, partially discretionary or mandatory (in terms of timing</t>
  </si>
  <si>
    <t>Existence of a dividend stopper</t>
  </si>
  <si>
    <t>5.75% pa. If not called then new fixed rate set to USD Mid-Swap Rate for the relevant 5 Year period+Reset margin that is 3.85%pa.</t>
  </si>
  <si>
    <t>1.375% pa. If not called then new fixed rate set to Euro Swap Rate+Reset margin that is 1.35%pa.</t>
  </si>
  <si>
    <t>2.50% pa. If not called then new fixed rate set to Euro Swap Rate+Reset margin that is 3.10%pa.</t>
  </si>
  <si>
    <t>Coupon rate and any related index</t>
  </si>
  <si>
    <t>Fixed, Semi-annually Payments in arrear</t>
  </si>
  <si>
    <t>Fixed, Annually Payments in arrear</t>
  </si>
  <si>
    <t>Fixed or floating dividend/coupon</t>
  </si>
  <si>
    <t>Coupons / dividends</t>
  </si>
  <si>
    <t xml:space="preserve"> At any time thereafter. At Prevailing Principal Amount.</t>
  </si>
  <si>
    <t>Subsequent call dates, if applicable</t>
  </si>
  <si>
    <t xml:space="preserve"> 2020-05-13 or at any time thereafter. At Prevailing Principal Amount </t>
  </si>
  <si>
    <t xml:space="preserve"> 2023-10-31, 100%. In addition Tax/Regulatory call</t>
  </si>
  <si>
    <t xml:space="preserve"> 2021-05-28, 100%. In addition Tax/Regulatory call</t>
  </si>
  <si>
    <t>Optional call date, contingent call dates, and redemption amount</t>
  </si>
  <si>
    <t>Issuer call subjet to prior supervisory approval</t>
  </si>
  <si>
    <t xml:space="preserve"> 2028-10-31</t>
  </si>
  <si>
    <t xml:space="preserve"> 2026-05-28</t>
  </si>
  <si>
    <t>Original maturity date</t>
  </si>
  <si>
    <t>Perpetual</t>
  </si>
  <si>
    <t xml:space="preserve">Dated </t>
  </si>
  <si>
    <t>Perpeptual or dated</t>
  </si>
  <si>
    <t xml:space="preserve"> 2014-11-13</t>
  </si>
  <si>
    <t xml:space="preserve"> 2016-10-31</t>
  </si>
  <si>
    <t xml:space="preserve"> 2014-05-28</t>
  </si>
  <si>
    <t>Original date of issuance</t>
  </si>
  <si>
    <t>Liability - amortised cost</t>
  </si>
  <si>
    <t>Accounting classification</t>
  </si>
  <si>
    <t>Redemption price</t>
  </si>
  <si>
    <t>9b</t>
  </si>
  <si>
    <t>Issue price</t>
  </si>
  <si>
    <t>9a</t>
  </si>
  <si>
    <t>USD 1,100m</t>
  </si>
  <si>
    <t>EUR 850m</t>
  </si>
  <si>
    <t>EUR 1,000m</t>
  </si>
  <si>
    <t>Nominal amount of instrument</t>
  </si>
  <si>
    <t>Amount recognised in regulatory capital (currency in million, as of most recent reporting date)</t>
  </si>
  <si>
    <t xml:space="preserve"> Additional Tier 1 Notes</t>
  </si>
  <si>
    <t>Dated Subordinated Notes</t>
  </si>
  <si>
    <t>Instrument type (types to be specified by each jurisdiction)</t>
  </si>
  <si>
    <t>Solo &amp; consolidated</t>
  </si>
  <si>
    <t>Eligible at solo/(sub-)consolidated/solo &amp; (sub-)consolidated</t>
  </si>
  <si>
    <t>Additional Tier 1</t>
  </si>
  <si>
    <t>Post-transitional CRR rules</t>
  </si>
  <si>
    <t>Transitional CRR rules</t>
  </si>
  <si>
    <t>Regulatory treatment</t>
  </si>
  <si>
    <t>English and Swedish Law</t>
  </si>
  <si>
    <t>Governing law(s) of the instrument</t>
  </si>
  <si>
    <t>XS1136391643</t>
  </si>
  <si>
    <t>XS1511589605</t>
  </si>
  <si>
    <t>XS1072796870</t>
  </si>
  <si>
    <t>Unique identifier (eg CUSIP, ISIN or Bloomberg identifier for private placement</t>
  </si>
  <si>
    <t>Skandinaviska Enskilda Banken AB (publ)</t>
  </si>
  <si>
    <t>Issuer</t>
  </si>
  <si>
    <t>Disclosure according to Article 3 in EU Regulation No 1423/2013</t>
  </si>
  <si>
    <t xml:space="preserve">Capital instruments’ main features </t>
  </si>
  <si>
    <t>g</t>
  </si>
  <si>
    <t>1a</t>
  </si>
  <si>
    <t>1b</t>
  </si>
  <si>
    <t>8a</t>
  </si>
  <si>
    <t>8b</t>
  </si>
  <si>
    <t>A shares</t>
  </si>
  <si>
    <t xml:space="preserve">Higher of (i) the current market price, (ii) the floor price or (iii) the nominal value. </t>
  </si>
  <si>
    <t>Fully</t>
  </si>
  <si>
    <t>Convertible</t>
  </si>
  <si>
    <t>5.625% pa. If not called then new fixed rate set to USD Mid-Swap Rate for the relevant 5 Year period+Reset margin that is 3.493%pa.</t>
  </si>
  <si>
    <t xml:space="preserve"> 2022-05-13 or at any time thereafter. At Prevailing Principal Amount </t>
  </si>
  <si>
    <t xml:space="preserve"> 2017-03-23</t>
  </si>
  <si>
    <t>USD 600m</t>
  </si>
  <si>
    <t>XS1584880352</t>
  </si>
  <si>
    <t>RWAs</t>
  </si>
  <si>
    <t>Minimum capital requirements</t>
  </si>
  <si>
    <t>Asset size</t>
  </si>
  <si>
    <t>Credit quality of counterparties</t>
  </si>
  <si>
    <t>Model updates (IMM only)</t>
  </si>
  <si>
    <t>Methodology and policy (IMM only)</t>
  </si>
  <si>
    <t>Asset quality</t>
  </si>
  <si>
    <t>Model updates</t>
  </si>
  <si>
    <t>Total RWAs</t>
  </si>
  <si>
    <t>Template 30: EU CCR7 – RWA flow statements of CCR exposures under the IMM</t>
  </si>
  <si>
    <t>Template 36: EU MR2-B – RWA flow statements of market risk exposures under the IMA</t>
  </si>
  <si>
    <t>RWAs at the end of the reporting period (end of day)</t>
  </si>
  <si>
    <t>Accumulated other comprehensive income (and other reserves)</t>
  </si>
  <si>
    <t>Direct, indirect and synthetic holdings of the CET1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</si>
  <si>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the 10% threshold and net of eligible short positions) (negative amount)</t>
  </si>
  <si>
    <t>Amount exceeding the 15% threshold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</si>
  <si>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</si>
  <si>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</si>
  <si>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</si>
  <si>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Template 4: EU OV1 - Overview of RWAs</t>
  </si>
  <si>
    <t xml:space="preserve">Transitional own funds disclosure template Disclosure according to Article 5 in EU Regulation No 1423/2013 </t>
  </si>
  <si>
    <t>Capital instruments´ main features - Disclosure according to Article 3 in EU Regulation No 1423/2013</t>
  </si>
  <si>
    <t>30 Jun 2018</t>
  </si>
  <si>
    <t>RWA as at 30 Jun 2018</t>
  </si>
  <si>
    <t>If yes, specify non-compliant features</t>
  </si>
  <si>
    <t>EU OV1</t>
  </si>
  <si>
    <t>EU CR8</t>
  </si>
  <si>
    <t>TOF</t>
  </si>
  <si>
    <t>CIMF</t>
  </si>
  <si>
    <t>EU CCR7</t>
  </si>
  <si>
    <t xml:space="preserve">EU MR2-B </t>
  </si>
  <si>
    <t>Sheet</t>
  </si>
  <si>
    <t>Updated</t>
  </si>
  <si>
    <t>Quarterly</t>
  </si>
  <si>
    <t xml:space="preserve"> RWAs as at 30 Jun 2018</t>
  </si>
  <si>
    <t xml:space="preserve"> RWAs at the previous quarter-end (end of the day)</t>
  </si>
  <si>
    <t>Template 36: EU MR2-B - RWA flow statements of market risk exposures under the IMA</t>
  </si>
  <si>
    <t>Template 30: EU CCR7 - RWA flow statements of CCR exposures under the IMM</t>
  </si>
  <si>
    <t>30 Sep 2018</t>
  </si>
  <si>
    <t>RWA as at 30 Sep 2018</t>
  </si>
  <si>
    <t xml:space="preserve"> RWAs as at 30 Sep 2018</t>
  </si>
  <si>
    <t>Template 23: EU CR8 - RWA flow statements of credit risk exposures under the IRB approach</t>
  </si>
  <si>
    <t>SEK 10,321m</t>
  </si>
  <si>
    <t>SEK 8,773m</t>
  </si>
  <si>
    <t>SEK 9,802m</t>
  </si>
  <si>
    <t>SEK 5,347m</t>
  </si>
  <si>
    <t>Changes in risk exposure amounts are  commented in the interim report for Q3 2018.</t>
  </si>
  <si>
    <t>Capital Adequacy and Risk Management Disclosure (Pillar 3)
Q3 2018</t>
  </si>
  <si>
    <t>SEB Group, Pillar 3 disclosure Q3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</si>
</sst>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quot;$&quot;* #,##0_);_(&quot;$&quot;* \(#,##0\);_(&quot;$&quot;* &quot;-&quot;_);_(@_)"/>
    <numFmt numFmtId="165" formatCode="_(* #,##0_);_(* \(#,##0\);_(* &quot;-&quot;_);_(@_)"/>
    <numFmt numFmtId="166" formatCode="_(* #,##0.00_);_(* \(#,##0.00\);_(* &quot;-&quot;??_);_(@_)"/>
    <numFmt numFmtId="167" formatCode="_-* #,##0.00\ _€_-;\-* #,##0.00\ _€_-;_-* &quot;-&quot;??\ _€_-;_-@_-"/>
    <numFmt numFmtId="168" formatCode="_-* #,##0.00_-;\-* #,##0.00_-;_-* &quot;-&quot;??_-;_-@_-"/>
    <numFmt numFmtId="169" formatCode="_-* #,##0.00\ [$€-1]_-;\-* #,##0.00\ [$€-1]_-;_-* &quot;-&quot;??\ [$€-1]_-"/>
    <numFmt numFmtId="170" formatCode="[$-409]dd/mmm/yy;@"/>
    <numFmt numFmtId="171" formatCode="_-* #,##0\ _€_-;\-* #,##0\ _€_-;_-* &quot;-&quot;\ _€_-;_-@_-"/>
    <numFmt numFmtId="172" formatCode="_-* #,##0\ &quot;€&quot;_-;\-* #,##0\ &quot;€&quot;_-;_-* &quot;-&quot;\ &quot;€&quot;_-;_-@_-"/>
    <numFmt numFmtId="173" formatCode="_-* #,##0.00\ &quot;€&quot;_-;\-* #,##0.00\ &quot;€&quot;_-;_-* &quot;-&quot;??\ &quot;€&quot;_-;_-@_-"/>
    <numFmt numFmtId="174" formatCode="0.0%"/>
    <numFmt numFmtId="175" formatCode="0.000%"/>
    <numFmt numFmtId="176" formatCode="[$-F800]dddd\,\ mmmm\ dd\,\ yyyy"/>
  </numFmts>
  <fonts count="98" x14ac:knownFonts="1">
    <font>
      <sz val="10"/>
      <color theme="1"/>
      <name val="SEB SansSerif"/>
      <family val="2"/>
      <scheme val="minor"/>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name val="SEB SansSerif"/>
    </font>
    <font>
      <sz val="10"/>
      <color theme="1"/>
      <name val="SEB Basic"/>
      <family val="2"/>
    </font>
    <font>
      <sz val="10"/>
      <color theme="1"/>
      <name val="SEB Basic"/>
      <family val="2"/>
    </font>
    <font>
      <sz val="10"/>
      <color rgb="FF000000"/>
      <name val="Times New Roman"/>
      <family val="1"/>
    </font>
    <font>
      <sz val="10"/>
      <color theme="1"/>
      <name val="SEB SansSerif"/>
      <family val="2"/>
      <scheme val="minor"/>
    </font>
    <font>
      <sz val="10"/>
      <name val="Arial"/>
      <family val="2"/>
    </font>
    <font>
      <sz val="10"/>
      <name val="Arial"/>
      <family val="2"/>
    </font>
    <font>
      <b/>
      <sz val="10"/>
      <name val="Arial"/>
      <family val="2"/>
    </font>
    <font>
      <sz val="10"/>
      <name val="Helv"/>
    </font>
    <font>
      <sz val="10"/>
      <name val="MS Sans Serif"/>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8"/>
      <color indexed="8"/>
      <name val="Tahoma"/>
      <family val="2"/>
    </font>
    <font>
      <sz val="8"/>
      <color indexed="9"/>
      <name val="Tahoma"/>
      <family val="2"/>
    </font>
    <font>
      <sz val="8"/>
      <color indexed="20"/>
      <name val="Tahoma"/>
      <family val="2"/>
    </font>
    <font>
      <b/>
      <sz val="8"/>
      <color indexed="52"/>
      <name val="Tahoma"/>
      <family val="2"/>
    </font>
    <font>
      <b/>
      <sz val="8"/>
      <color indexed="9"/>
      <name val="Tahoma"/>
      <family val="2"/>
    </font>
    <font>
      <i/>
      <sz val="8"/>
      <color indexed="23"/>
      <name val="Tahoma"/>
      <family val="2"/>
    </font>
    <font>
      <sz val="8"/>
      <color indexed="17"/>
      <name val="Tahoma"/>
      <family val="2"/>
    </font>
    <font>
      <b/>
      <sz val="15"/>
      <color indexed="56"/>
      <name val="Tahoma"/>
      <family val="2"/>
    </font>
    <font>
      <b/>
      <sz val="13"/>
      <color indexed="56"/>
      <name val="Tahoma"/>
      <family val="2"/>
    </font>
    <font>
      <b/>
      <sz val="11"/>
      <color indexed="56"/>
      <name val="Tahoma"/>
      <family val="2"/>
    </font>
    <font>
      <sz val="8"/>
      <color indexed="62"/>
      <name val="Tahoma"/>
      <family val="2"/>
    </font>
    <font>
      <sz val="8"/>
      <color indexed="52"/>
      <name val="Tahoma"/>
      <family val="2"/>
    </font>
    <font>
      <b/>
      <sz val="8"/>
      <color indexed="63"/>
      <name val="Tahoma"/>
      <family val="2"/>
    </font>
    <font>
      <sz val="10"/>
      <name val="Trebuchet MS"/>
      <family val="2"/>
    </font>
    <font>
      <b/>
      <sz val="12"/>
      <name val="Trebuchet MS"/>
      <family val="2"/>
    </font>
    <font>
      <b/>
      <sz val="10"/>
      <name val="Trebuchet MS"/>
      <family val="2"/>
    </font>
    <font>
      <b/>
      <sz val="8"/>
      <color indexed="8"/>
      <name val="Tahoma"/>
      <family val="2"/>
    </font>
    <font>
      <sz val="8"/>
      <color indexed="10"/>
      <name val="Tahoma"/>
      <family val="2"/>
    </font>
    <font>
      <b/>
      <sz val="12"/>
      <name val="Arial"/>
      <family val="2"/>
    </font>
    <font>
      <sz val="10"/>
      <name val="Times New Roman"/>
      <family val="1"/>
    </font>
    <font>
      <b/>
      <sz val="10"/>
      <color indexed="9"/>
      <name val="Arial"/>
      <family val="2"/>
    </font>
    <font>
      <b/>
      <sz val="9"/>
      <color indexed="53"/>
      <name val="Tahoma"/>
      <family val="2"/>
    </font>
    <font>
      <sz val="11"/>
      <color rgb="FF000000"/>
      <name val="Calibri"/>
      <family val="2"/>
    </font>
    <font>
      <sz val="11"/>
      <color theme="1"/>
      <name val="Arial"/>
      <family val="2"/>
    </font>
    <font>
      <sz val="10"/>
      <color indexed="8"/>
      <name val="Arial"/>
      <family val="2"/>
    </font>
    <font>
      <sz val="9"/>
      <name val="Arial"/>
      <family val="2"/>
    </font>
    <font>
      <b/>
      <i/>
      <sz val="10"/>
      <color indexed="8"/>
      <name val="Arial"/>
      <family val="2"/>
    </font>
    <font>
      <b/>
      <sz val="10"/>
      <color indexed="18"/>
      <name val="Arial"/>
      <family val="2"/>
    </font>
    <font>
      <b/>
      <sz val="22"/>
      <color indexed="18"/>
      <name val="Times New Roman"/>
      <family val="1"/>
    </font>
    <font>
      <u/>
      <sz val="10"/>
      <color indexed="12"/>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Palatino"/>
      <family val="2"/>
    </font>
    <font>
      <sz val="11"/>
      <color indexed="9"/>
      <name val="Palatino"/>
      <family val="2"/>
    </font>
    <font>
      <sz val="11"/>
      <color indexed="20"/>
      <name val="Palatino"/>
      <family val="2"/>
    </font>
    <font>
      <b/>
      <sz val="11"/>
      <color indexed="10"/>
      <name val="Palatino"/>
      <family val="2"/>
    </font>
    <font>
      <b/>
      <sz val="11"/>
      <color indexed="9"/>
      <name val="Palatino"/>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1"/>
      <color indexed="10"/>
      <name val="Palatino"/>
      <family val="2"/>
    </font>
    <font>
      <sz val="11"/>
      <color indexed="19"/>
      <name val="Palatino"/>
      <family val="2"/>
    </font>
    <font>
      <b/>
      <sz val="11"/>
      <color indexed="63"/>
      <name val="Palatino"/>
      <family val="2"/>
    </font>
    <font>
      <b/>
      <sz val="11"/>
      <color indexed="8"/>
      <name val="Palatino"/>
      <family val="2"/>
    </font>
    <font>
      <sz val="10"/>
      <color theme="1"/>
      <name val="SEB SansSerif"/>
    </font>
    <font>
      <b/>
      <sz val="10"/>
      <name val="SEB SansSerif"/>
    </font>
    <font>
      <b/>
      <sz val="10"/>
      <color theme="1"/>
      <name val="SEB SansSerif"/>
    </font>
    <font>
      <b/>
      <sz val="10"/>
      <color rgb="FFFF0000"/>
      <name val="SEB SansSerif"/>
    </font>
    <font>
      <i/>
      <sz val="10"/>
      <color theme="1"/>
      <name val="SEB SansSerif"/>
    </font>
    <font>
      <sz val="10"/>
      <color rgb="FFFF0000"/>
      <name val="SEB SansSerif"/>
    </font>
    <font>
      <sz val="10"/>
      <name val="Arial"/>
      <family val="2"/>
      <charset val="186"/>
    </font>
    <font>
      <i/>
      <sz val="10"/>
      <name val="SEB SansSerif"/>
    </font>
    <font>
      <sz val="10"/>
      <name val="Arial"/>
      <family val="2"/>
      <charset val="186"/>
    </font>
    <font>
      <b/>
      <i/>
      <sz val="10"/>
      <color rgb="FFFF0000"/>
      <name val="SEB SansSerif"/>
    </font>
    <font>
      <sz val="11"/>
      <color theme="1"/>
      <name val="SEB SansSerif"/>
      <family val="2"/>
      <charset val="186"/>
      <scheme val="minor"/>
    </font>
    <font>
      <sz val="11"/>
      <color theme="1"/>
      <name val="SEB SansSerif"/>
      <family val="2"/>
      <charset val="186"/>
      <scheme val="minor"/>
    </font>
    <font>
      <sz val="10"/>
      <name val="Arial"/>
      <family val="2"/>
      <charset val="186"/>
    </font>
    <font>
      <sz val="10"/>
      <color rgb="FF006100"/>
      <name val="SEB SansSerif"/>
      <family val="2"/>
    </font>
    <font>
      <sz val="11"/>
      <color theme="1"/>
      <name val="Palatino"/>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23"/>
        <bgColor indexed="64"/>
      </patternFill>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57"/>
        <bgColor indexed="64"/>
      </patternFill>
    </fill>
    <fill>
      <patternFill patternType="solid">
        <fgColor indexed="22"/>
        <bgColor indexed="64"/>
      </patternFill>
    </fill>
    <fill>
      <patternFill patternType="solid">
        <fgColor indexed="18"/>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rgb="FFC0C0C0"/>
        <bgColor indexed="64"/>
      </patternFill>
    </fill>
    <fill>
      <patternFill patternType="solid">
        <fgColor theme="0" tint="-0.249977111117893"/>
        <bgColor indexed="64"/>
      </patternFill>
    </fill>
    <fill>
      <patternFill patternType="solid">
        <fgColor rgb="FFFFFFCC"/>
      </patternFill>
    </fill>
    <fill>
      <patternFill patternType="solid">
        <fgColor rgb="FFC6EFCE"/>
      </patternFill>
    </fill>
  </fills>
  <borders count="3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right/>
      <top style="thin">
        <color indexed="6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n">
        <color indexed="55"/>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top/>
      <bottom style="thin">
        <color indexed="1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rgb="FFB2B2B2"/>
      </top>
      <bottom style="thin">
        <color rgb="FFB2B2B2"/>
      </bottom>
      <diagonal/>
    </border>
    <border>
      <left style="thin">
        <color indexed="64"/>
      </left>
      <right style="thin">
        <color indexed="64"/>
      </right>
      <top style="thin">
        <color indexed="64"/>
      </top>
      <bottom style="thin">
        <color rgb="FFB2B2B2"/>
      </bottom>
      <diagonal/>
    </border>
    <border>
      <left style="thin">
        <color indexed="64"/>
      </left>
      <right style="thin">
        <color indexed="64"/>
      </right>
      <top style="thin">
        <color rgb="FFB2B2B2"/>
      </top>
      <bottom style="thin">
        <color indexed="64"/>
      </bottom>
      <diagonal/>
    </border>
  </borders>
  <cellStyleXfs count="825">
    <xf numFmtId="0" fontId="0" fillId="0" borderId="0"/>
    <xf numFmtId="0" fontId="9" fillId="0" borderId="0"/>
    <xf numFmtId="0" fontId="11" fillId="0" borderId="0"/>
    <xf numFmtId="0" fontId="15" fillId="0" borderId="0"/>
    <xf numFmtId="0" fontId="15" fillId="0" borderId="0"/>
    <xf numFmtId="0" fontId="15" fillId="0" borderId="0"/>
    <xf numFmtId="0" fontId="12" fillId="0" borderId="0">
      <alignment vertical="center"/>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11" fillId="20" borderId="12" applyNumberFormat="0" applyFont="0" applyAlignment="0" applyProtection="0"/>
    <xf numFmtId="0" fontId="12" fillId="20" borderId="12" applyNumberFormat="0" applyFont="0" applyAlignment="0" applyProtection="0"/>
    <xf numFmtId="0" fontId="35" fillId="3" borderId="0" applyNumberFormat="0" applyBorder="0" applyAlignment="0" applyProtection="0"/>
    <xf numFmtId="3" fontId="12" fillId="0" borderId="13" applyNumberFormat="0" applyFont="0" applyFill="0" applyBorder="0" applyAlignment="0" applyProtection="0">
      <alignment horizontal="right" vertical="top" wrapText="1"/>
    </xf>
    <xf numFmtId="0" fontId="18" fillId="21" borderId="14" applyNumberFormat="0" applyAlignment="0" applyProtection="0"/>
    <xf numFmtId="0" fontId="19" fillId="4" borderId="0" applyNumberFormat="0" applyBorder="0" applyAlignment="0" applyProtection="0"/>
    <xf numFmtId="0" fontId="36" fillId="21" borderId="14" applyNumberFormat="0" applyAlignment="0" applyProtection="0"/>
    <xf numFmtId="0" fontId="37" fillId="22" borderId="15" applyNumberFormat="0" applyAlignment="0" applyProtection="0"/>
    <xf numFmtId="0" fontId="53" fillId="23" borderId="0" applyNumberFormat="0" applyFont="0" applyFill="0" applyBorder="0" applyAlignment="0" applyProtection="0">
      <alignment vertical="top" wrapText="1"/>
    </xf>
    <xf numFmtId="166" fontId="11"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6" fontId="52" fillId="0" borderId="0" applyFont="0" applyFill="0" applyBorder="0" applyAlignment="0" applyProtection="0"/>
    <xf numFmtId="166" fontId="12" fillId="0" borderId="0" applyFont="0" applyFill="0" applyBorder="0" applyAlignment="0" applyProtection="0"/>
    <xf numFmtId="168" fontId="10" fillId="0" borderId="0" applyFont="0" applyFill="0" applyBorder="0" applyAlignment="0" applyProtection="0"/>
    <xf numFmtId="168" fontId="55" fillId="0" borderId="0" applyFont="0" applyFill="0" applyBorder="0" applyAlignment="0" applyProtection="0"/>
    <xf numFmtId="167" fontId="12" fillId="0" borderId="0" applyFont="0" applyFill="0" applyBorder="0" applyAlignment="0" applyProtection="0"/>
    <xf numFmtId="166" fontId="10" fillId="0" borderId="0" applyFont="0" applyFill="0" applyBorder="0" applyAlignment="0" applyProtection="0"/>
    <xf numFmtId="0" fontId="20" fillId="3" borderId="0" applyNumberFormat="0" applyBorder="0" applyAlignment="0" applyProtection="0"/>
    <xf numFmtId="169" fontId="11" fillId="0" borderId="0" applyFont="0" applyFill="0" applyBorder="0" applyAlignment="0" applyProtection="0"/>
    <xf numFmtId="169" fontId="12" fillId="0" borderId="0" applyFont="0" applyFill="0" applyBorder="0" applyAlignment="0" applyProtection="0"/>
    <xf numFmtId="0" fontId="38" fillId="0" borderId="0" applyNumberFormat="0" applyFill="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1" fillId="0" borderId="0" applyNumberFormat="0" applyFill="0" applyBorder="0" applyAlignment="0" applyProtection="0"/>
    <xf numFmtId="0" fontId="39" fillId="4" borderId="0" applyNumberFormat="0" applyBorder="0" applyAlignment="0" applyProtection="0"/>
    <xf numFmtId="3" fontId="54" fillId="0" borderId="0"/>
    <xf numFmtId="0" fontId="40" fillId="0" borderId="16" applyNumberFormat="0" applyFill="0" applyAlignment="0" applyProtection="0"/>
    <xf numFmtId="0" fontId="41" fillId="0" borderId="17" applyNumberFormat="0" applyFill="0" applyAlignment="0" applyProtection="0"/>
    <xf numFmtId="0" fontId="51" fillId="0" borderId="0" applyNumberFormat="0" applyFill="0" applyBorder="0" applyAlignment="0" applyProtection="0"/>
    <xf numFmtId="0" fontId="42" fillId="0" borderId="18" applyNumberFormat="0" applyFill="0" applyAlignment="0" applyProtection="0"/>
    <xf numFmtId="0" fontId="42" fillId="0" borderId="0" applyNumberFormat="0" applyFill="0" applyBorder="0" applyAlignment="0" applyProtection="0"/>
    <xf numFmtId="0" fontId="13" fillId="24" borderId="8" applyFont="0" applyBorder="0">
      <alignment horizontal="center" wrapText="1"/>
    </xf>
    <xf numFmtId="0" fontId="22" fillId="7" borderId="14" applyNumberFormat="0" applyAlignment="0" applyProtection="0"/>
    <xf numFmtId="0" fontId="43" fillId="7" borderId="14" applyNumberFormat="0" applyAlignment="0" applyProtection="0"/>
    <xf numFmtId="0" fontId="23" fillId="22" borderId="15" applyNumberFormat="0" applyAlignment="0" applyProtection="0"/>
    <xf numFmtId="0" fontId="44" fillId="0" borderId="19" applyNumberFormat="0" applyFill="0" applyAlignment="0" applyProtection="0"/>
    <xf numFmtId="0" fontId="24" fillId="0" borderId="19" applyNumberFormat="0" applyFill="0" applyAlignment="0" applyProtection="0"/>
    <xf numFmtId="0" fontId="25" fillId="25" borderId="0" applyNumberFormat="0" applyBorder="0" applyAlignment="0" applyProtection="0"/>
    <xf numFmtId="0" fontId="11" fillId="0" borderId="0"/>
    <xf numFmtId="0" fontId="11" fillId="0" borderId="0">
      <alignment horizontal="left" wrapText="1"/>
    </xf>
    <xf numFmtId="0" fontId="12" fillId="0" borderId="0"/>
    <xf numFmtId="0" fontId="12" fillId="0" borderId="0"/>
    <xf numFmtId="0" fontId="8" fillId="0" borderId="0"/>
    <xf numFmtId="0" fontId="8" fillId="0" borderId="0"/>
    <xf numFmtId="0" fontId="12" fillId="0" borderId="0">
      <alignment horizontal="left" wrapText="1"/>
    </xf>
    <xf numFmtId="0" fontId="12" fillId="0" borderId="0"/>
    <xf numFmtId="0" fontId="55" fillId="0" borderId="0" applyNumberFormat="0" applyBorder="0" applyAlignment="0"/>
    <xf numFmtId="0" fontId="52" fillId="0" borderId="0"/>
    <xf numFmtId="0" fontId="10" fillId="0" borderId="0"/>
    <xf numFmtId="0" fontId="12" fillId="0" borderId="0">
      <alignment horizontal="left" wrapText="1"/>
    </xf>
    <xf numFmtId="0" fontId="52" fillId="0" borderId="0"/>
    <xf numFmtId="0" fontId="52" fillId="0" borderId="0"/>
    <xf numFmtId="0" fontId="55" fillId="0" borderId="0" applyNumberFormat="0" applyBorder="0" applyAlignment="0"/>
    <xf numFmtId="0" fontId="10" fillId="0" borderId="0"/>
    <xf numFmtId="0" fontId="12" fillId="0" borderId="0">
      <alignment horizontal="left" wrapText="1"/>
    </xf>
    <xf numFmtId="0" fontId="55" fillId="0" borderId="0" applyNumberFormat="0" applyBorder="0" applyAlignment="0"/>
    <xf numFmtId="0" fontId="8" fillId="0" borderId="0"/>
    <xf numFmtId="0" fontId="10" fillId="0" borderId="0"/>
    <xf numFmtId="0" fontId="52" fillId="0" borderId="0"/>
    <xf numFmtId="170" fontId="56" fillId="0" borderId="0"/>
    <xf numFmtId="0" fontId="33" fillId="20" borderId="12" applyNumberFormat="0" applyFont="0" applyAlignment="0" applyProtection="0"/>
    <xf numFmtId="3" fontId="12" fillId="26" borderId="2" applyFont="0">
      <alignment horizontal="right" vertical="center"/>
      <protection locked="0"/>
    </xf>
    <xf numFmtId="0" fontId="45" fillId="21" borderId="20"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0" fontId="13" fillId="27" borderId="0" applyNumberFormat="0" applyFont="0" applyFill="0" applyBorder="0" applyAlignment="0" applyProtection="0">
      <alignment horizontal="right" vertical="top" wrapText="1"/>
    </xf>
    <xf numFmtId="0" fontId="26" fillId="0" borderId="0" applyNumberFormat="0" applyFill="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46" fillId="26" borderId="0" applyNumberFormat="0" applyBorder="0" applyAlignment="0" applyProtection="0"/>
    <xf numFmtId="0" fontId="47" fillId="0" borderId="0" applyNumberFormat="0" applyFill="0" applyAlignment="0" applyProtection="0"/>
    <xf numFmtId="0" fontId="46" fillId="0" borderId="0"/>
    <xf numFmtId="0" fontId="48" fillId="0" borderId="11" applyNumberFormat="0" applyFill="0" applyAlignment="0" applyProtection="0"/>
    <xf numFmtId="0" fontId="46" fillId="0" borderId="21" applyNumberFormat="0" applyFill="0" applyAlignment="0" applyProtection="0"/>
    <xf numFmtId="0" fontId="14" fillId="0" borderId="0"/>
    <xf numFmtId="0" fontId="30" fillId="0" borderId="22" applyNumberFormat="0" applyFill="0" applyAlignment="0" applyProtection="0"/>
    <xf numFmtId="0" fontId="26" fillId="0" borderId="0" applyNumberFormat="0" applyFill="0" applyBorder="0" applyAlignment="0" applyProtection="0"/>
    <xf numFmtId="0" fontId="49" fillId="0" borderId="22" applyNumberFormat="0" applyFill="0" applyAlignment="0" applyProtection="0"/>
    <xf numFmtId="166" fontId="11" fillId="0" borderId="0" applyFont="0" applyFill="0" applyBorder="0" applyAlignment="0" applyProtection="0"/>
    <xf numFmtId="0" fontId="12" fillId="0" borderId="23"/>
    <xf numFmtId="0" fontId="31" fillId="21" borderId="20" applyNumberFormat="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11" fillId="0" borderId="0">
      <alignment vertical="center"/>
    </xf>
    <xf numFmtId="0" fontId="11" fillId="20" borderId="12" applyNumberFormat="0" applyFont="0" applyAlignment="0" applyProtection="0"/>
    <xf numFmtId="3" fontId="11" fillId="0" borderId="13" applyNumberFormat="0" applyFont="0" applyFill="0" applyBorder="0" applyAlignment="0" applyProtection="0">
      <alignment horizontal="right" vertical="top" wrapText="1"/>
    </xf>
    <xf numFmtId="166"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9" fontId="11" fillId="0" borderId="0" applyFont="0" applyFill="0" applyBorder="0" applyAlignment="0" applyProtection="0"/>
    <xf numFmtId="0" fontId="11" fillId="0" borderId="0"/>
    <xf numFmtId="0" fontId="11" fillId="0" borderId="0"/>
    <xf numFmtId="0" fontId="7" fillId="0" borderId="0"/>
    <xf numFmtId="0" fontId="7" fillId="0" borderId="0"/>
    <xf numFmtId="0" fontId="11" fillId="0" borderId="0">
      <alignment horizontal="left" wrapText="1"/>
    </xf>
    <xf numFmtId="0" fontId="11" fillId="0" borderId="0"/>
    <xf numFmtId="0" fontId="11" fillId="0" borderId="0">
      <alignment horizontal="left" wrapText="1"/>
    </xf>
    <xf numFmtId="0" fontId="11" fillId="0" borderId="0">
      <alignment horizontal="left" wrapText="1"/>
    </xf>
    <xf numFmtId="0" fontId="7" fillId="0" borderId="0"/>
    <xf numFmtId="3" fontId="11" fillId="26" borderId="2" applyFont="0">
      <alignment horizontal="right" vertical="center"/>
      <protection locked="0"/>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 fillId="0" borderId="0"/>
    <xf numFmtId="9" fontId="5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10" fillId="0" borderId="0" applyFont="0" applyFill="0" applyBorder="0" applyAlignment="0" applyProtection="0"/>
    <xf numFmtId="40" fontId="57" fillId="24" borderId="0">
      <alignment horizontal="right"/>
    </xf>
    <xf numFmtId="0" fontId="59" fillId="28" borderId="0">
      <alignment horizontal="right"/>
    </xf>
    <xf numFmtId="0" fontId="53" fillId="29" borderId="7"/>
    <xf numFmtId="0" fontId="60" fillId="0" borderId="0" applyBorder="0">
      <alignment horizontal="centerContinuous"/>
    </xf>
    <xf numFmtId="0" fontId="61" fillId="0" borderId="0" applyBorder="0">
      <alignment horizontal="centerContinuous"/>
    </xf>
    <xf numFmtId="165" fontId="57" fillId="0" borderId="0" applyFont="0" applyFill="0" applyBorder="0" applyAlignment="0" applyProtection="0"/>
    <xf numFmtId="164" fontId="57" fillId="0" borderId="0" applyFont="0" applyFill="0" applyBorder="0" applyAlignment="0" applyProtection="0"/>
    <xf numFmtId="0" fontId="58" fillId="0" borderId="24"/>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8" fillId="20" borderId="0" applyNumberFormat="0" applyBorder="0" applyAlignment="0" applyProtection="0"/>
    <xf numFmtId="0" fontId="68" fillId="6" borderId="0" applyNumberFormat="0" applyBorder="0" applyAlignment="0" applyProtection="0"/>
    <xf numFmtId="0" fontId="68" fillId="3" borderId="0" applyNumberFormat="0" applyBorder="0" applyAlignment="0" applyProtection="0"/>
    <xf numFmtId="0" fontId="16" fillId="20"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68" fillId="7" borderId="0" applyNumberFormat="0" applyBorder="0" applyAlignment="0" applyProtection="0"/>
    <xf numFmtId="0" fontId="68" fillId="25" borderId="0" applyNumberFormat="0" applyBorder="0" applyAlignment="0" applyProtection="0"/>
    <xf numFmtId="0" fontId="68" fillId="6" borderId="0" applyNumberFormat="0" applyBorder="0" applyAlignment="0" applyProtection="0"/>
    <xf numFmtId="0" fontId="69" fillId="31" borderId="0" applyNumberFormat="0" applyBorder="0" applyAlignment="0" applyProtection="0"/>
    <xf numFmtId="0" fontId="69" fillId="11" borderId="0" applyNumberFormat="0" applyBorder="0" applyAlignment="0" applyProtection="0"/>
    <xf numFmtId="0" fontId="69" fillId="30"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68" fillId="9" borderId="0" applyNumberFormat="0" applyBorder="0" applyAlignment="0" applyProtection="0"/>
    <xf numFmtId="0" fontId="16" fillId="20" borderId="0" applyNumberFormat="0" applyBorder="0" applyAlignment="0" applyProtection="0"/>
    <xf numFmtId="0" fontId="16" fillId="7"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68" fillId="20" borderId="0" applyNumberFormat="0" applyBorder="0" applyAlignment="0" applyProtection="0"/>
    <xf numFmtId="0" fontId="68" fillId="9" borderId="0" applyNumberFormat="0" applyBorder="0" applyAlignment="0" applyProtection="0"/>
    <xf numFmtId="0" fontId="68" fillId="8" borderId="0" applyNumberFormat="0" applyBorder="0" applyAlignment="0" applyProtection="0"/>
    <xf numFmtId="0" fontId="69" fillId="6" borderId="0" applyNumberFormat="0" applyBorder="0" applyAlignment="0" applyProtection="0"/>
    <xf numFmtId="0" fontId="17" fillId="9" borderId="0" applyNumberFormat="0" applyBorder="0" applyAlignment="0" applyProtection="0"/>
    <xf numFmtId="0" fontId="16" fillId="25" borderId="0" applyNumberFormat="0" applyBorder="0" applyAlignment="0" applyProtection="0"/>
    <xf numFmtId="0" fontId="16" fillId="6" borderId="0" applyNumberFormat="0" applyBorder="0" applyAlignment="0" applyProtection="0"/>
    <xf numFmtId="0" fontId="69" fillId="9" borderId="0" applyNumberFormat="0" applyBorder="0" applyAlignment="0" applyProtection="0"/>
    <xf numFmtId="0" fontId="16" fillId="20" borderId="0" applyNumberFormat="0" applyBorder="0" applyAlignment="0" applyProtection="0"/>
    <xf numFmtId="0" fontId="69" fillId="19" borderId="0" applyNumberFormat="0" applyBorder="0" applyAlignment="0" applyProtection="0"/>
    <xf numFmtId="0" fontId="68" fillId="6" borderId="0" applyNumberFormat="0" applyBorder="0" applyAlignment="0" applyProtection="0"/>
    <xf numFmtId="0" fontId="17" fillId="19" borderId="0" applyNumberFormat="0" applyBorder="0" applyAlignment="0" applyProtection="0"/>
    <xf numFmtId="0" fontId="69" fillId="11" borderId="0" applyNumberFormat="0" applyBorder="0" applyAlignment="0" applyProtection="0"/>
    <xf numFmtId="0" fontId="69" fillId="14" borderId="0" applyNumberFormat="0" applyBorder="0" applyAlignment="0" applyProtection="0"/>
    <xf numFmtId="0" fontId="17" fillId="3" borderId="0" applyNumberFormat="0" applyBorder="0" applyAlignment="0" applyProtection="0"/>
    <xf numFmtId="0" fontId="69" fillId="19" borderId="0" applyNumberFormat="0" applyBorder="0" applyAlignment="0" applyProtection="0"/>
    <xf numFmtId="0" fontId="69" fillId="3" borderId="0" applyNumberFormat="0" applyBorder="0" applyAlignment="0" applyProtection="0"/>
    <xf numFmtId="0" fontId="69" fillId="6" borderId="0" applyNumberFormat="0" applyBorder="0" applyAlignment="0" applyProtection="0"/>
    <xf numFmtId="0" fontId="68" fillId="20" borderId="0" applyNumberFormat="0" applyBorder="0" applyAlignment="0" applyProtection="0"/>
    <xf numFmtId="0" fontId="69" fillId="17" borderId="0" applyNumberFormat="0" applyBorder="0" applyAlignment="0" applyProtection="0"/>
    <xf numFmtId="0" fontId="70" fillId="5" borderId="0" applyNumberFormat="0" applyBorder="0" applyAlignment="0" applyProtection="0"/>
    <xf numFmtId="0" fontId="63" fillId="32" borderId="14" applyNumberFormat="0" applyAlignment="0" applyProtection="0"/>
    <xf numFmtId="0" fontId="19" fillId="6" borderId="0" applyNumberFormat="0" applyBorder="0" applyAlignment="0" applyProtection="0"/>
    <xf numFmtId="0" fontId="71" fillId="32" borderId="14" applyNumberFormat="0" applyAlignment="0" applyProtection="0"/>
    <xf numFmtId="0" fontId="72" fillId="22" borderId="15" applyNumberFormat="0" applyAlignment="0" applyProtection="0"/>
    <xf numFmtId="168" fontId="11" fillId="0" borderId="0" applyFont="0" applyFill="0" applyBorder="0" applyAlignment="0" applyProtection="0"/>
    <xf numFmtId="168" fontId="11" fillId="0" borderId="0" applyFont="0" applyFill="0" applyBorder="0" applyAlignment="0" applyProtection="0"/>
    <xf numFmtId="0" fontId="20" fillId="5" borderId="0" applyNumberFormat="0" applyBorder="0" applyAlignment="0" applyProtection="0"/>
    <xf numFmtId="0" fontId="73" fillId="0" borderId="0" applyNumberFormat="0" applyFill="0" applyBorder="0" applyAlignment="0" applyProtection="0"/>
    <xf numFmtId="0" fontId="17" fillId="30" borderId="0" applyNumberFormat="0" applyBorder="0" applyAlignment="0" applyProtection="0"/>
    <xf numFmtId="0" fontId="17" fillId="19" borderId="0" applyNumberFormat="0" applyBorder="0" applyAlignment="0" applyProtection="0"/>
    <xf numFmtId="0" fontId="17" fillId="11" borderId="0" applyNumberFormat="0" applyBorder="0" applyAlignment="0" applyProtection="0"/>
    <xf numFmtId="0" fontId="17" fillId="31" borderId="0" applyNumberFormat="0" applyBorder="0" applyAlignment="0" applyProtection="0"/>
    <xf numFmtId="0" fontId="17" fillId="17" borderId="0" applyNumberFormat="0" applyBorder="0" applyAlignment="0" applyProtection="0"/>
    <xf numFmtId="0" fontId="74" fillId="6" borderId="0" applyNumberFormat="0" applyBorder="0" applyAlignment="0" applyProtection="0"/>
    <xf numFmtId="0" fontId="75" fillId="0" borderId="25" applyNumberFormat="0" applyFill="0" applyAlignment="0" applyProtection="0"/>
    <xf numFmtId="0" fontId="76" fillId="0" borderId="26" applyNumberFormat="0" applyFill="0" applyAlignment="0" applyProtection="0"/>
    <xf numFmtId="0" fontId="77" fillId="0" borderId="27" applyNumberFormat="0" applyFill="0" applyAlignment="0" applyProtection="0"/>
    <xf numFmtId="0" fontId="77" fillId="0" borderId="0" applyNumberFormat="0" applyFill="0" applyBorder="0" applyAlignment="0" applyProtection="0"/>
    <xf numFmtId="0" fontId="62" fillId="0" borderId="0" applyNumberFormat="0" applyFill="0" applyBorder="0" applyAlignment="0" applyProtection="0">
      <alignment vertical="top"/>
      <protection locked="0"/>
    </xf>
    <xf numFmtId="0" fontId="22" fillId="25" borderId="14" applyNumberFormat="0" applyAlignment="0" applyProtection="0"/>
    <xf numFmtId="0" fontId="78" fillId="25" borderId="14" applyNumberFormat="0" applyAlignment="0" applyProtection="0"/>
    <xf numFmtId="0" fontId="79" fillId="0" borderId="28" applyNumberFormat="0" applyFill="0" applyAlignment="0" applyProtection="0"/>
    <xf numFmtId="0" fontId="32" fillId="0" borderId="28" applyNumberFormat="0" applyFill="0" applyAlignment="0" applyProtection="0"/>
    <xf numFmtId="171"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3" fontId="11" fillId="0" borderId="0" applyFont="0" applyFill="0" applyBorder="0" applyAlignment="0" applyProtection="0"/>
    <xf numFmtId="0" fontId="80" fillId="25" borderId="0" applyNumberFormat="0" applyBorder="0" applyAlignment="0" applyProtection="0"/>
    <xf numFmtId="0" fontId="55" fillId="0" borderId="0" applyNumberFormat="0" applyBorder="0" applyAlignment="0"/>
    <xf numFmtId="0" fontId="81" fillId="32" borderId="20" applyNumberFormat="0" applyAlignment="0" applyProtection="0"/>
    <xf numFmtId="0" fontId="67" fillId="0" borderId="0" applyNumberFormat="0" applyFill="0" applyBorder="0" applyAlignment="0" applyProtection="0"/>
    <xf numFmtId="0" fontId="64" fillId="0" borderId="25" applyNumberFormat="0" applyFill="0" applyAlignment="0" applyProtection="0"/>
    <xf numFmtId="0" fontId="65" fillId="0" borderId="26" applyNumberFormat="0" applyFill="0" applyAlignment="0" applyProtection="0"/>
    <xf numFmtId="0" fontId="66" fillId="0" borderId="27" applyNumberFormat="0" applyFill="0" applyAlignment="0" applyProtection="0"/>
    <xf numFmtId="0" fontId="66" fillId="0" borderId="0" applyNumberFormat="0" applyFill="0" applyBorder="0" applyAlignment="0" applyProtection="0"/>
    <xf numFmtId="0" fontId="30" fillId="0" borderId="29" applyNumberFormat="0" applyFill="0" applyAlignment="0" applyProtection="0"/>
    <xf numFmtId="0" fontId="67" fillId="0" borderId="0" applyNumberFormat="0" applyFill="0" applyBorder="0" applyAlignment="0" applyProtection="0"/>
    <xf numFmtId="0" fontId="82" fillId="0" borderId="29" applyNumberFormat="0" applyFill="0" applyAlignment="0" applyProtection="0"/>
    <xf numFmtId="0" fontId="31" fillId="32" borderId="20" applyNumberFormat="0" applyAlignment="0" applyProtection="0"/>
    <xf numFmtId="0" fontId="79"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7" fillId="0" borderId="0"/>
    <xf numFmtId="0" fontId="11" fillId="0" borderId="0"/>
    <xf numFmtId="0" fontId="11" fillId="0" borderId="0"/>
    <xf numFmtId="0" fontId="52" fillId="0" borderId="0"/>
    <xf numFmtId="166" fontId="11" fillId="0" borderId="0" applyFont="0" applyFill="0" applyBorder="0" applyAlignment="0" applyProtection="0"/>
    <xf numFmtId="0" fontId="7" fillId="0" borderId="0"/>
    <xf numFmtId="0" fontId="7" fillId="0" borderId="0"/>
    <xf numFmtId="0" fontId="7" fillId="0" borderId="0"/>
    <xf numFmtId="0" fontId="55" fillId="0" borderId="0" applyNumberFormat="0" applyBorder="0" applyAlignment="0"/>
    <xf numFmtId="0" fontId="11" fillId="0" borderId="0"/>
    <xf numFmtId="0" fontId="7" fillId="0" borderId="0"/>
    <xf numFmtId="166" fontId="11" fillId="0" borderId="0" applyFont="0" applyFill="0" applyBorder="0" applyAlignment="0" applyProtection="0"/>
    <xf numFmtId="166" fontId="11" fillId="0" borderId="0" applyFont="0" applyFill="0" applyBorder="0" applyAlignment="0" applyProtection="0"/>
    <xf numFmtId="0" fontId="11" fillId="0" borderId="0"/>
    <xf numFmtId="0" fontId="7" fillId="0" borderId="0"/>
    <xf numFmtId="0" fontId="7" fillId="0" borderId="0"/>
    <xf numFmtId="0" fontId="7" fillId="0" borderId="0"/>
    <xf numFmtId="0" fontId="7" fillId="0" borderId="0"/>
    <xf numFmtId="0" fontId="7" fillId="0" borderId="0"/>
    <xf numFmtId="166" fontId="11" fillId="0" borderId="0" applyFont="0" applyFill="0" applyBorder="0" applyAlignment="0" applyProtection="0"/>
    <xf numFmtId="0" fontId="11" fillId="0" borderId="0"/>
    <xf numFmtId="0" fontId="7" fillId="0" borderId="0"/>
    <xf numFmtId="0" fontId="7" fillId="0" borderId="0"/>
    <xf numFmtId="0" fontId="7" fillId="0" borderId="0"/>
    <xf numFmtId="0" fontId="7" fillId="0" borderId="0"/>
    <xf numFmtId="0" fontId="7" fillId="0" borderId="0"/>
    <xf numFmtId="0" fontId="89"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11" fillId="20" borderId="12" applyNumberFormat="0" applyFont="0" applyAlignment="0" applyProtection="0"/>
    <xf numFmtId="0" fontId="11" fillId="20" borderId="12" applyNumberFormat="0" applyFont="0" applyAlignment="0" applyProtection="0"/>
    <xf numFmtId="0" fontId="11" fillId="20" borderId="12" applyNumberFormat="0" applyFont="0" applyAlignment="0" applyProtection="0"/>
    <xf numFmtId="0" fontId="91" fillId="20" borderId="12" applyNumberFormat="0" applyFont="0" applyAlignment="0" applyProtection="0"/>
    <xf numFmtId="0" fontId="35" fillId="3" borderId="0" applyNumberFormat="0" applyBorder="0" applyAlignment="0" applyProtection="0"/>
    <xf numFmtId="0" fontId="36" fillId="21" borderId="14" applyNumberFormat="0" applyAlignment="0" applyProtection="0"/>
    <xf numFmtId="0" fontId="37" fillId="22" borderId="15" applyNumberFormat="0" applyAlignment="0" applyProtection="0"/>
    <xf numFmtId="166" fontId="52" fillId="0" borderId="0" applyFont="0" applyFill="0" applyBorder="0" applyAlignment="0" applyProtection="0"/>
    <xf numFmtId="168"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9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91" fillId="0" borderId="0" applyFont="0" applyFill="0" applyBorder="0" applyAlignment="0" applyProtection="0"/>
    <xf numFmtId="0" fontId="38" fillId="0" borderId="0" applyNumberFormat="0" applyFill="0" applyBorder="0" applyAlignment="0" applyProtection="0"/>
    <xf numFmtId="0" fontId="39" fillId="4" borderId="0" applyNumberFormat="0" applyBorder="0" applyAlignment="0" applyProtection="0"/>
    <xf numFmtId="0" fontId="40" fillId="0" borderId="16" applyNumberFormat="0" applyFill="0" applyAlignment="0" applyProtection="0"/>
    <xf numFmtId="0" fontId="41" fillId="0" borderId="17" applyNumberFormat="0" applyFill="0" applyAlignment="0" applyProtection="0"/>
    <xf numFmtId="0" fontId="42" fillId="0" borderId="18" applyNumberFormat="0" applyFill="0" applyAlignment="0" applyProtection="0"/>
    <xf numFmtId="0" fontId="42" fillId="0" borderId="0" applyNumberFormat="0" applyFill="0" applyBorder="0" applyAlignment="0" applyProtection="0"/>
    <xf numFmtId="0" fontId="43" fillId="7" borderId="14" applyNumberFormat="0" applyAlignment="0" applyProtection="0"/>
    <xf numFmtId="0" fontId="44" fillId="0" borderId="19" applyNumberFormat="0" applyFill="0" applyAlignment="0" applyProtection="0"/>
    <xf numFmtId="0" fontId="25" fillId="2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9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2" fillId="0" borderId="0"/>
    <xf numFmtId="0" fontId="7" fillId="0" borderId="0"/>
    <xf numFmtId="0" fontId="7" fillId="0" borderId="0"/>
    <xf numFmtId="0" fontId="7" fillId="0" borderId="0"/>
    <xf numFmtId="0" fontId="7" fillId="0" borderId="0"/>
    <xf numFmtId="0" fontId="7" fillId="0" borderId="0"/>
    <xf numFmtId="0" fontId="11" fillId="0" borderId="0">
      <alignment horizontal="left" wrapText="1"/>
    </xf>
    <xf numFmtId="0" fontId="9" fillId="0" borderId="0"/>
    <xf numFmtId="0" fontId="11" fillId="0" borderId="0">
      <alignment horizontal="left" wrapText="1"/>
    </xf>
    <xf numFmtId="0" fontId="91" fillId="0" borderId="0">
      <alignment horizontal="left" wrapText="1"/>
    </xf>
    <xf numFmtId="0" fontId="52" fillId="0" borderId="0"/>
    <xf numFmtId="0" fontId="55" fillId="0" borderId="0" applyNumberFormat="0" applyBorder="0" applyAlignment="0"/>
    <xf numFmtId="0" fontId="10" fillId="0" borderId="0"/>
    <xf numFmtId="0" fontId="11" fillId="0" borderId="0">
      <alignment horizontal="left" wrapText="1"/>
    </xf>
    <xf numFmtId="0" fontId="55"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33" fillId="20" borderId="12" applyNumberFormat="0" applyFont="0" applyAlignment="0" applyProtection="0"/>
    <xf numFmtId="0" fontId="45" fillId="21" borderId="20" applyNumberFormat="0" applyAlignment="0" applyProtection="0"/>
    <xf numFmtId="9" fontId="9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0" fontId="26" fillId="0" borderId="0" applyNumberFormat="0" applyFill="0" applyBorder="0" applyAlignment="0" applyProtection="0"/>
    <xf numFmtId="0" fontId="49" fillId="0" borderId="22" applyNumberFormat="0" applyFill="0" applyAlignment="0" applyProtection="0"/>
    <xf numFmtId="0" fontId="50" fillId="0" borderId="0" applyNumberFormat="0" applyFill="0" applyBorder="0" applyAlignment="0" applyProtection="0"/>
    <xf numFmtId="9" fontId="89" fillId="0" borderId="0" applyFont="0" applyFill="0" applyBorder="0" applyAlignment="0" applyProtection="0"/>
    <xf numFmtId="0" fontId="5" fillId="0" borderId="0"/>
    <xf numFmtId="0" fontId="89"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89" fillId="20" borderId="12" applyNumberFormat="0" applyFont="0" applyAlignment="0" applyProtection="0"/>
    <xf numFmtId="0" fontId="35" fillId="3" borderId="0" applyNumberFormat="0" applyBorder="0" applyAlignment="0" applyProtection="0"/>
    <xf numFmtId="0" fontId="36" fillId="21" borderId="14" applyNumberFormat="0" applyAlignment="0" applyProtection="0"/>
    <xf numFmtId="0" fontId="37" fillId="22" borderId="15" applyNumberFormat="0" applyAlignment="0" applyProtection="0"/>
    <xf numFmtId="166" fontId="89" fillId="0" borderId="0" applyFont="0" applyFill="0" applyBorder="0" applyAlignment="0" applyProtection="0"/>
    <xf numFmtId="169" fontId="89" fillId="0" borderId="0" applyFont="0" applyFill="0" applyBorder="0" applyAlignment="0" applyProtection="0"/>
    <xf numFmtId="0" fontId="38" fillId="0" borderId="0" applyNumberFormat="0" applyFill="0" applyBorder="0" applyAlignment="0" applyProtection="0"/>
    <xf numFmtId="0" fontId="39" fillId="4" borderId="0" applyNumberFormat="0" applyBorder="0" applyAlignment="0" applyProtection="0"/>
    <xf numFmtId="0" fontId="40" fillId="0" borderId="16" applyNumberFormat="0" applyFill="0" applyAlignment="0" applyProtection="0"/>
    <xf numFmtId="0" fontId="42" fillId="0" borderId="18" applyNumberFormat="0" applyFill="0" applyAlignment="0" applyProtection="0"/>
    <xf numFmtId="0" fontId="42" fillId="0" borderId="0" applyNumberFormat="0" applyFill="0" applyBorder="0" applyAlignment="0" applyProtection="0"/>
    <xf numFmtId="0" fontId="43" fillId="7" borderId="14" applyNumberFormat="0" applyAlignment="0" applyProtection="0"/>
    <xf numFmtId="0" fontId="44" fillId="0" borderId="19" applyNumberFormat="0" applyFill="0" applyAlignment="0" applyProtection="0"/>
    <xf numFmtId="0" fontId="25" fillId="25" borderId="0" applyNumberFormat="0" applyBorder="0" applyAlignment="0" applyProtection="0"/>
    <xf numFmtId="0" fontId="7" fillId="0" borderId="0"/>
    <xf numFmtId="0" fontId="52" fillId="0" borderId="0"/>
    <xf numFmtId="0" fontId="45" fillId="21" borderId="20" applyNumberFormat="0" applyAlignment="0" applyProtection="0"/>
    <xf numFmtId="9" fontId="89" fillId="0" borderId="0" applyFont="0" applyFill="0" applyBorder="0" applyAlignment="0" applyProtection="0"/>
    <xf numFmtId="0" fontId="26" fillId="0" borderId="0" applyNumberFormat="0" applyFill="0" applyBorder="0" applyAlignment="0" applyProtection="0"/>
    <xf numFmtId="0" fontId="49" fillId="0" borderId="22" applyNumberFormat="0" applyFill="0" applyAlignment="0" applyProtection="0"/>
    <xf numFmtId="0" fontId="50" fillId="0" borderId="0" applyNumberFormat="0" applyFill="0" applyBorder="0" applyAlignment="0" applyProtection="0"/>
    <xf numFmtId="166" fontId="89" fillId="0" borderId="0" applyFont="0" applyFill="0" applyBorder="0" applyAlignment="0" applyProtection="0"/>
    <xf numFmtId="166" fontId="89" fillId="0" borderId="0" applyFont="0" applyFill="0" applyBorder="0" applyAlignment="0" applyProtection="0"/>
    <xf numFmtId="166" fontId="1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0"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89" fillId="0" borderId="0">
      <alignment horizontal="left" wrapText="1"/>
    </xf>
    <xf numFmtId="0" fontId="93" fillId="0" borderId="0"/>
    <xf numFmtId="0" fontId="89" fillId="20" borderId="12" applyNumberFormat="0" applyFont="0" applyAlignment="0" applyProtection="0"/>
    <xf numFmtId="166" fontId="11" fillId="0" borderId="0" applyFont="0" applyFill="0" applyBorder="0" applyAlignment="0" applyProtection="0"/>
    <xf numFmtId="166" fontId="1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89" fillId="0" borderId="0" applyFont="0" applyFill="0" applyBorder="0" applyAlignment="0" applyProtection="0"/>
    <xf numFmtId="166" fontId="8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0"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9" fontId="89" fillId="0" borderId="0" applyFont="0" applyFill="0" applyBorder="0" applyAlignment="0" applyProtection="0"/>
    <xf numFmtId="0" fontId="89" fillId="0" borderId="0"/>
    <xf numFmtId="0" fontId="4" fillId="0" borderId="0"/>
    <xf numFmtId="0" fontId="89" fillId="0" borderId="0">
      <alignment horizontal="left" wrapText="1"/>
    </xf>
    <xf numFmtId="9" fontId="89" fillId="0" borderId="0" applyFont="0" applyFill="0" applyBorder="0" applyAlignment="0" applyProtection="0"/>
    <xf numFmtId="9" fontId="89" fillId="0" borderId="0" applyFont="0" applyFill="0" applyBorder="0" applyAlignment="0" applyProtection="0"/>
    <xf numFmtId="0" fontId="4" fillId="0" borderId="0"/>
    <xf numFmtId="0" fontId="94" fillId="0" borderId="0"/>
    <xf numFmtId="166" fontId="11" fillId="0" borderId="0" applyFont="0" applyFill="0" applyBorder="0" applyAlignment="0" applyProtection="0"/>
    <xf numFmtId="166" fontId="89" fillId="0" borderId="0" applyFont="0" applyFill="0" applyBorder="0" applyAlignment="0" applyProtection="0"/>
    <xf numFmtId="0" fontId="4" fillId="0" borderId="0"/>
    <xf numFmtId="166" fontId="89" fillId="0" borderId="0" applyFont="0" applyFill="0" applyBorder="0" applyAlignment="0" applyProtection="0"/>
    <xf numFmtId="0" fontId="93" fillId="0" borderId="0"/>
    <xf numFmtId="166" fontId="52" fillId="0" borderId="0" applyFont="0" applyFill="0" applyBorder="0" applyAlignment="0" applyProtection="0"/>
    <xf numFmtId="166" fontId="5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89" fillId="0" borderId="0" applyFont="0" applyFill="0" applyBorder="0" applyAlignment="0" applyProtection="0"/>
    <xf numFmtId="166" fontId="8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0"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3" fillId="0" borderId="0"/>
    <xf numFmtId="0" fontId="3" fillId="0" borderId="0"/>
    <xf numFmtId="0" fontId="3" fillId="0" borderId="0"/>
    <xf numFmtId="0" fontId="3" fillId="0" borderId="0"/>
    <xf numFmtId="0" fontId="93" fillId="0" borderId="0"/>
    <xf numFmtId="0" fontId="95" fillId="0" borderId="0"/>
    <xf numFmtId="0" fontId="10" fillId="35" borderId="30" applyNumberFormat="0" applyFont="0" applyAlignment="0" applyProtection="0"/>
    <xf numFmtId="0" fontId="96" fillId="36" borderId="0" applyNumberFormat="0" applyBorder="0" applyAlignment="0" applyProtection="0"/>
    <xf numFmtId="0" fontId="2" fillId="0" borderId="0"/>
    <xf numFmtId="166" fontId="11" fillId="0" borderId="0" applyFont="0" applyFill="0" applyBorder="0" applyAlignment="0" applyProtection="0"/>
    <xf numFmtId="166" fontId="1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89" fillId="0" borderId="0" applyFont="0" applyFill="0" applyBorder="0" applyAlignment="0" applyProtection="0"/>
    <xf numFmtId="166" fontId="89" fillId="0" borderId="0" applyFont="0" applyFill="0" applyBorder="0" applyAlignment="0" applyProtection="0"/>
    <xf numFmtId="166" fontId="89" fillId="0" borderId="0" applyFont="0" applyFill="0" applyBorder="0" applyAlignment="0" applyProtection="0"/>
    <xf numFmtId="166" fontId="89" fillId="0" borderId="0" applyFont="0" applyFill="0" applyBorder="0" applyAlignment="0" applyProtection="0"/>
    <xf numFmtId="166" fontId="89" fillId="0" borderId="0" applyFont="0" applyFill="0" applyBorder="0" applyAlignment="0" applyProtection="0"/>
    <xf numFmtId="166" fontId="89" fillId="0" borderId="0" applyFont="0" applyFill="0" applyBorder="0" applyAlignment="0" applyProtection="0"/>
    <xf numFmtId="166" fontId="89" fillId="0" borderId="0" applyFont="0" applyFill="0" applyBorder="0" applyAlignment="0" applyProtection="0"/>
    <xf numFmtId="166" fontId="89" fillId="0" borderId="0" applyFont="0" applyFill="0" applyBorder="0" applyAlignment="0" applyProtection="0"/>
    <xf numFmtId="166" fontId="8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0"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8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9" fillId="0" borderId="0"/>
    <xf numFmtId="0" fontId="97" fillId="0" borderId="0"/>
    <xf numFmtId="0" fontId="55" fillId="0" borderId="0" applyNumberFormat="0" applyBorder="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9" fontId="10" fillId="0" borderId="0" applyFont="0" applyFill="0" applyBorder="0" applyAlignment="0" applyProtection="0"/>
  </cellStyleXfs>
  <cellXfs count="129">
    <xf numFmtId="0" fontId="0" fillId="0" borderId="0" xfId="0"/>
    <xf numFmtId="0" fontId="83" fillId="0" borderId="0" xfId="0" applyFont="1"/>
    <xf numFmtId="0" fontId="85" fillId="0" borderId="0" xfId="0" applyFont="1"/>
    <xf numFmtId="0" fontId="83" fillId="0" borderId="0" xfId="0" applyFont="1" applyBorder="1"/>
    <xf numFmtId="0" fontId="83" fillId="0" borderId="0" xfId="0" applyFont="1" applyAlignment="1">
      <alignment horizontal="center" vertical="center"/>
    </xf>
    <xf numFmtId="0" fontId="83" fillId="0" borderId="0" xfId="0" applyFont="1" applyFill="1"/>
    <xf numFmtId="0" fontId="83" fillId="0" borderId="0" xfId="0" applyFont="1" applyFill="1" applyBorder="1"/>
    <xf numFmtId="0" fontId="83" fillId="0" borderId="0" xfId="0" applyFont="1" applyAlignment="1">
      <alignment horizontal="center"/>
    </xf>
    <xf numFmtId="0" fontId="86" fillId="0" borderId="0" xfId="0" applyFont="1" applyFill="1" applyAlignment="1">
      <alignment horizontal="center"/>
    </xf>
    <xf numFmtId="0" fontId="6" fillId="0" borderId="0" xfId="309" applyFont="1"/>
    <xf numFmtId="0" fontId="6" fillId="0" borderId="0" xfId="307" applyFont="1" applyFill="1" applyBorder="1" applyAlignment="1">
      <alignment wrapText="1"/>
    </xf>
    <xf numFmtId="3" fontId="6" fillId="0" borderId="0" xfId="307" applyNumberFormat="1" applyFont="1" applyFill="1"/>
    <xf numFmtId="0" fontId="90" fillId="0" borderId="0" xfId="307" applyFont="1" applyFill="1" applyBorder="1" applyAlignment="1">
      <alignment wrapText="1"/>
    </xf>
    <xf numFmtId="0" fontId="90" fillId="0" borderId="0" xfId="151" applyFont="1" applyFill="1" applyBorder="1" applyAlignment="1">
      <alignment wrapText="1"/>
    </xf>
    <xf numFmtId="0" fontId="6" fillId="0" borderId="0" xfId="307" applyFont="1" applyFill="1" applyBorder="1" applyAlignment="1"/>
    <xf numFmtId="3" fontId="90" fillId="0" borderId="0" xfId="307" applyNumberFormat="1" applyFont="1" applyFill="1"/>
    <xf numFmtId="3" fontId="6" fillId="0" borderId="10" xfId="307" applyNumberFormat="1" applyFont="1" applyFill="1" applyBorder="1"/>
    <xf numFmtId="3" fontId="6" fillId="0" borderId="0" xfId="309" applyNumberFormat="1" applyFont="1"/>
    <xf numFmtId="0" fontId="6" fillId="0" borderId="0" xfId="309" applyFont="1" applyFill="1"/>
    <xf numFmtId="3" fontId="6" fillId="0" borderId="0" xfId="309" applyNumberFormat="1" applyFont="1" applyFill="1"/>
    <xf numFmtId="3" fontId="6" fillId="0" borderId="10" xfId="309" applyNumberFormat="1" applyFont="1" applyFill="1" applyBorder="1"/>
    <xf numFmtId="0" fontId="84" fillId="0" borderId="0" xfId="309" applyFont="1" applyFill="1" applyBorder="1" applyAlignment="1">
      <alignment horizontal="left"/>
    </xf>
    <xf numFmtId="0" fontId="84" fillId="0" borderId="0" xfId="309" applyFont="1" applyFill="1"/>
    <xf numFmtId="0" fontId="83" fillId="0" borderId="0" xfId="309" applyFont="1"/>
    <xf numFmtId="0" fontId="83" fillId="0" borderId="0" xfId="309" applyFont="1" applyFill="1"/>
    <xf numFmtId="0" fontId="85" fillId="0" borderId="0" xfId="309" applyFont="1" applyFill="1"/>
    <xf numFmtId="0" fontId="85" fillId="0" borderId="10" xfId="309" applyFont="1" applyBorder="1"/>
    <xf numFmtId="3" fontId="84" fillId="0" borderId="0" xfId="307" applyNumberFormat="1" applyFont="1" applyFill="1"/>
    <xf numFmtId="0" fontId="88" fillId="0" borderId="0" xfId="309" applyFont="1" applyFill="1"/>
    <xf numFmtId="0" fontId="85" fillId="0" borderId="0" xfId="309" applyFont="1"/>
    <xf numFmtId="0" fontId="83" fillId="0" borderId="0" xfId="307" applyFont="1"/>
    <xf numFmtId="0" fontId="83" fillId="0" borderId="10" xfId="307" applyFont="1" applyFill="1" applyBorder="1"/>
    <xf numFmtId="0" fontId="87" fillId="0" borderId="0" xfId="307" applyFont="1" applyFill="1" applyBorder="1" applyAlignment="1">
      <alignment wrapText="1"/>
    </xf>
    <xf numFmtId="3" fontId="88" fillId="0" borderId="0" xfId="307" applyNumberFormat="1" applyFont="1" applyFill="1"/>
    <xf numFmtId="0" fontId="83" fillId="0" borderId="0" xfId="307" applyFont="1" applyFill="1" applyBorder="1" applyAlignment="1">
      <alignment wrapText="1"/>
    </xf>
    <xf numFmtId="0" fontId="83" fillId="0" borderId="10" xfId="307" applyFont="1" applyFill="1" applyBorder="1" applyAlignment="1">
      <alignment wrapText="1"/>
    </xf>
    <xf numFmtId="0" fontId="85" fillId="0" borderId="0" xfId="307" applyFont="1" applyFill="1" applyBorder="1" applyAlignment="1">
      <alignment wrapText="1"/>
    </xf>
    <xf numFmtId="0" fontId="84" fillId="0" borderId="0" xfId="307" applyFont="1" applyFill="1"/>
    <xf numFmtId="0" fontId="6" fillId="0" borderId="10" xfId="309" applyFont="1" applyFill="1" applyBorder="1"/>
    <xf numFmtId="3" fontId="84" fillId="0" borderId="0" xfId="309" applyNumberFormat="1" applyFont="1" applyFill="1" applyAlignment="1">
      <alignment horizontal="left"/>
    </xf>
    <xf numFmtId="3" fontId="6" fillId="0" borderId="0" xfId="309" applyNumberFormat="1" applyFont="1" applyFill="1" applyAlignment="1">
      <alignment horizontal="center"/>
    </xf>
    <xf numFmtId="3" fontId="6" fillId="0" borderId="0" xfId="309" applyNumberFormat="1" applyFont="1" applyFill="1" applyAlignment="1">
      <alignment wrapText="1"/>
    </xf>
    <xf numFmtId="3" fontId="84" fillId="0" borderId="9" xfId="309" applyNumberFormat="1" applyFont="1" applyFill="1" applyBorder="1" applyAlignment="1">
      <alignment horizontal="center"/>
    </xf>
    <xf numFmtId="3" fontId="84" fillId="0" borderId="9" xfId="309" applyNumberFormat="1" applyFont="1" applyFill="1" applyBorder="1"/>
    <xf numFmtId="3" fontId="84" fillId="0" borderId="0" xfId="309" applyNumberFormat="1" applyFont="1" applyFill="1"/>
    <xf numFmtId="3" fontId="6" fillId="0" borderId="10" xfId="309" applyNumberFormat="1" applyFont="1" applyFill="1" applyBorder="1" applyAlignment="1">
      <alignment horizontal="center"/>
    </xf>
    <xf numFmtId="3" fontId="6" fillId="0" borderId="10" xfId="309" applyNumberFormat="1" applyFont="1" applyFill="1" applyBorder="1" applyAlignment="1">
      <alignment wrapText="1"/>
    </xf>
    <xf numFmtId="3" fontId="84" fillId="0" borderId="1" xfId="309" applyNumberFormat="1" applyFont="1" applyFill="1" applyBorder="1" applyAlignment="1">
      <alignment horizontal="center"/>
    </xf>
    <xf numFmtId="3" fontId="84" fillId="0" borderId="1" xfId="309" applyNumberFormat="1" applyFont="1" applyFill="1" applyBorder="1"/>
    <xf numFmtId="3" fontId="84" fillId="0" borderId="0" xfId="309" applyNumberFormat="1" applyFont="1" applyFill="1" applyAlignment="1">
      <alignment horizontal="center"/>
    </xf>
    <xf numFmtId="3" fontId="84" fillId="0" borderId="10" xfId="309" applyNumberFormat="1" applyFont="1" applyFill="1" applyBorder="1" applyAlignment="1">
      <alignment horizontal="center"/>
    </xf>
    <xf numFmtId="3" fontId="84" fillId="0" borderId="10" xfId="309" applyNumberFormat="1" applyFont="1" applyFill="1" applyBorder="1"/>
    <xf numFmtId="0" fontId="90" fillId="0" borderId="0" xfId="309" applyFont="1" applyFill="1" applyAlignment="1">
      <alignment vertical="center"/>
    </xf>
    <xf numFmtId="0" fontId="6" fillId="0" borderId="10" xfId="309" applyFont="1" applyBorder="1"/>
    <xf numFmtId="0" fontId="92" fillId="0" borderId="0" xfId="309" applyFont="1" applyFill="1"/>
    <xf numFmtId="0" fontId="84" fillId="33" borderId="9" xfId="309" applyFont="1" applyFill="1" applyBorder="1" applyAlignment="1">
      <alignment horizontal="center" vertical="center" wrapText="1" readingOrder="1"/>
    </xf>
    <xf numFmtId="14" fontId="84" fillId="33" borderId="10" xfId="309" quotePrefix="1" applyNumberFormat="1" applyFont="1" applyFill="1" applyBorder="1" applyAlignment="1">
      <alignment horizontal="center" vertical="center" wrapText="1" readingOrder="1"/>
    </xf>
    <xf numFmtId="3" fontId="84" fillId="0" borderId="0" xfId="151" applyNumberFormat="1" applyFont="1" applyFill="1" applyBorder="1"/>
    <xf numFmtId="0" fontId="6" fillId="0" borderId="0" xfId="309" applyFont="1" applyFill="1" applyAlignment="1">
      <alignment horizontal="center" vertical="center"/>
    </xf>
    <xf numFmtId="3" fontId="83" fillId="0" borderId="0" xfId="0" applyNumberFormat="1" applyFont="1"/>
    <xf numFmtId="0" fontId="83" fillId="0" borderId="0" xfId="0" applyFont="1" applyFill="1" applyBorder="1" applyAlignment="1">
      <alignment horizontal="center" vertical="center"/>
    </xf>
    <xf numFmtId="0" fontId="83" fillId="0" borderId="0" xfId="0" applyFont="1" applyFill="1" applyBorder="1" applyAlignment="1">
      <alignment wrapText="1"/>
    </xf>
    <xf numFmtId="0" fontId="85" fillId="0" borderId="0" xfId="0" applyFont="1" applyFill="1" applyBorder="1" applyAlignment="1">
      <alignment wrapText="1"/>
    </xf>
    <xf numFmtId="0" fontId="83" fillId="0" borderId="10" xfId="0" applyFont="1" applyFill="1" applyBorder="1" applyAlignment="1">
      <alignment wrapText="1"/>
    </xf>
    <xf numFmtId="15" fontId="84" fillId="34" borderId="10" xfId="307" quotePrefix="1" applyNumberFormat="1" applyFont="1" applyFill="1" applyBorder="1" applyAlignment="1">
      <alignment horizontal="center" vertical="center" wrapText="1"/>
    </xf>
    <xf numFmtId="3" fontId="83" fillId="0" borderId="0" xfId="0" applyNumberFormat="1" applyFont="1" applyFill="1"/>
    <xf numFmtId="0" fontId="83" fillId="0" borderId="0" xfId="0" applyFont="1" applyFill="1" applyAlignment="1">
      <alignment horizontal="center" vertical="center"/>
    </xf>
    <xf numFmtId="0" fontId="83" fillId="0" borderId="0" xfId="0" applyFont="1" applyFill="1" applyAlignment="1">
      <alignment vertical="center"/>
    </xf>
    <xf numFmtId="174" fontId="6" fillId="0" borderId="0" xfId="172" applyNumberFormat="1" applyFont="1" applyFill="1"/>
    <xf numFmtId="10" fontId="6" fillId="0" borderId="0" xfId="172" applyNumberFormat="1" applyFont="1" applyFill="1"/>
    <xf numFmtId="3" fontId="85" fillId="0" borderId="0" xfId="0" applyNumberFormat="1" applyFont="1" applyFill="1" applyBorder="1" applyAlignment="1">
      <alignment wrapText="1"/>
    </xf>
    <xf numFmtId="0" fontId="85" fillId="33" borderId="0" xfId="307" applyFont="1" applyFill="1" applyBorder="1" applyAlignment="1">
      <alignment horizontal="center" vertical="center" wrapText="1"/>
    </xf>
    <xf numFmtId="0" fontId="85" fillId="33" borderId="1" xfId="0" quotePrefix="1" applyFont="1" applyFill="1" applyBorder="1" applyAlignment="1">
      <alignment horizontal="left" wrapText="1"/>
    </xf>
    <xf numFmtId="0" fontId="85" fillId="33" borderId="1" xfId="0" applyFont="1" applyFill="1" applyBorder="1" applyAlignment="1">
      <alignment horizontal="center" vertical="center" wrapText="1"/>
    </xf>
    <xf numFmtId="0" fontId="83" fillId="0" borderId="0" xfId="309" applyFont="1" applyFill="1" applyAlignment="1"/>
    <xf numFmtId="0" fontId="88" fillId="0" borderId="0" xfId="0" applyFont="1"/>
    <xf numFmtId="0" fontId="88" fillId="0" borderId="0" xfId="309" applyFont="1"/>
    <xf numFmtId="0" fontId="84" fillId="0" borderId="2" xfId="309" applyFont="1" applyFill="1" applyBorder="1" applyAlignment="1">
      <alignment horizontal="center" vertical="center" wrapText="1"/>
    </xf>
    <xf numFmtId="0" fontId="6" fillId="0" borderId="32" xfId="714" applyFont="1" applyFill="1" applyBorder="1" applyAlignment="1">
      <alignment horizontal="left" vertical="center"/>
    </xf>
    <xf numFmtId="0" fontId="6" fillId="0" borderId="31" xfId="714" applyFont="1" applyFill="1" applyBorder="1" applyAlignment="1">
      <alignment horizontal="left" vertical="center"/>
    </xf>
    <xf numFmtId="0" fontId="6" fillId="0" borderId="31" xfId="715" applyFont="1" applyFill="1" applyBorder="1" applyAlignment="1">
      <alignment horizontal="left" vertical="center"/>
    </xf>
    <xf numFmtId="0" fontId="6" fillId="0" borderId="33" xfId="715" applyFont="1" applyFill="1" applyBorder="1" applyAlignment="1">
      <alignment horizontal="left" vertical="center"/>
    </xf>
    <xf numFmtId="0" fontId="6" fillId="0" borderId="0" xfId="309" applyFont="1" applyFill="1" applyAlignment="1">
      <alignment horizontal="left" vertical="center"/>
    </xf>
    <xf numFmtId="0" fontId="6" fillId="0" borderId="33" xfId="714" applyFont="1" applyFill="1" applyBorder="1" applyAlignment="1">
      <alignment horizontal="left" vertical="center"/>
    </xf>
    <xf numFmtId="0" fontId="6" fillId="0" borderId="0" xfId="309" applyFont="1" applyFill="1" applyAlignment="1">
      <alignment horizontal="left"/>
    </xf>
    <xf numFmtId="0" fontId="6" fillId="0" borderId="0" xfId="309" applyFont="1" applyFill="1" applyAlignment="1">
      <alignment vertical="center"/>
    </xf>
    <xf numFmtId="15" fontId="84" fillId="33" borderId="10" xfId="307" quotePrefix="1" applyNumberFormat="1" applyFont="1" applyFill="1" applyBorder="1" applyAlignment="1">
      <alignment horizontal="center" vertical="center" wrapText="1"/>
    </xf>
    <xf numFmtId="3" fontId="83" fillId="0" borderId="0" xfId="0" applyNumberFormat="1" applyFont="1" applyFill="1" applyBorder="1" applyAlignment="1">
      <alignment wrapText="1"/>
    </xf>
    <xf numFmtId="3" fontId="83" fillId="0" borderId="10" xfId="0" applyNumberFormat="1" applyFont="1" applyFill="1" applyBorder="1" applyAlignment="1">
      <alignment wrapText="1"/>
    </xf>
    <xf numFmtId="0" fontId="85" fillId="0" borderId="0" xfId="0" applyFont="1" applyFill="1"/>
    <xf numFmtId="3" fontId="6" fillId="0" borderId="10" xfId="151" applyNumberFormat="1" applyFont="1" applyFill="1" applyBorder="1"/>
    <xf numFmtId="0" fontId="83" fillId="0" borderId="0" xfId="0" applyFont="1" applyFill="1" applyBorder="1" applyAlignment="1">
      <alignment horizontal="right" vertical="center"/>
    </xf>
    <xf numFmtId="3" fontId="6" fillId="0" borderId="0" xfId="151" applyNumberFormat="1" applyFont="1" applyFill="1" applyBorder="1"/>
    <xf numFmtId="0" fontId="85" fillId="33" borderId="9" xfId="307" applyFont="1" applyFill="1" applyBorder="1" applyAlignment="1">
      <alignment horizontal="center" vertical="center" wrapText="1"/>
    </xf>
    <xf numFmtId="0" fontId="83" fillId="0" borderId="2" xfId="309" applyFont="1" applyFill="1" applyBorder="1"/>
    <xf numFmtId="0" fontId="6" fillId="0" borderId="2" xfId="309" applyFont="1" applyFill="1" applyBorder="1" applyAlignment="1">
      <alignment horizontal="left" wrapText="1"/>
    </xf>
    <xf numFmtId="0" fontId="6" fillId="0" borderId="2" xfId="309" applyFont="1" applyFill="1" applyBorder="1" applyAlignment="1">
      <alignment horizontal="center"/>
    </xf>
    <xf numFmtId="0" fontId="84" fillId="0" borderId="2" xfId="309" applyFont="1" applyFill="1" applyBorder="1" applyAlignment="1">
      <alignment horizontal="left" wrapText="1"/>
    </xf>
    <xf numFmtId="0" fontId="90" fillId="0" borderId="2" xfId="309" applyFont="1" applyFill="1" applyBorder="1" applyAlignment="1">
      <alignment horizontal="center"/>
    </xf>
    <xf numFmtId="0" fontId="6" fillId="0" borderId="2" xfId="309" applyFont="1" applyFill="1" applyBorder="1" applyAlignment="1">
      <alignment horizontal="center" wrapText="1"/>
    </xf>
    <xf numFmtId="0" fontId="83" fillId="0" borderId="2" xfId="309" applyFont="1" applyFill="1" applyBorder="1" applyAlignment="1">
      <alignment horizontal="right"/>
    </xf>
    <xf numFmtId="175" fontId="6" fillId="0" borderId="2" xfId="309" applyNumberFormat="1" applyFont="1" applyFill="1" applyBorder="1" applyAlignment="1">
      <alignment horizontal="center"/>
    </xf>
    <xf numFmtId="9" fontId="6" fillId="0" borderId="2" xfId="309" applyNumberFormat="1" applyFont="1" applyFill="1" applyBorder="1" applyAlignment="1">
      <alignment horizontal="center"/>
    </xf>
    <xf numFmtId="176" fontId="6" fillId="0" borderId="2" xfId="309" applyNumberFormat="1" applyFont="1" applyFill="1" applyBorder="1" applyAlignment="1">
      <alignment horizontal="center"/>
    </xf>
    <xf numFmtId="14" fontId="6" fillId="0" borderId="2" xfId="309" applyNumberFormat="1" applyFont="1" applyFill="1" applyBorder="1" applyAlignment="1">
      <alignment horizontal="center" wrapText="1"/>
    </xf>
    <xf numFmtId="0" fontId="6" fillId="0" borderId="2" xfId="309" applyFont="1" applyFill="1" applyBorder="1" applyAlignment="1">
      <alignment horizontal="center" vertical="top" wrapText="1"/>
    </xf>
    <xf numFmtId="0" fontId="90" fillId="0" borderId="0" xfId="309" quotePrefix="1" applyFont="1" applyFill="1"/>
    <xf numFmtId="0" fontId="85" fillId="0" borderId="10" xfId="309" applyFont="1" applyFill="1" applyBorder="1"/>
    <xf numFmtId="3" fontId="88" fillId="0" borderId="0" xfId="309" applyNumberFormat="1" applyFont="1" applyFill="1"/>
    <xf numFmtId="10" fontId="88" fillId="0" borderId="0" xfId="824" applyNumberFormat="1" applyFont="1" applyFill="1"/>
    <xf numFmtId="3" fontId="6" fillId="0" borderId="2" xfId="309" applyNumberFormat="1" applyFont="1" applyFill="1" applyBorder="1" applyAlignment="1">
      <alignment horizontal="center"/>
    </xf>
    <xf numFmtId="0" fontId="90" fillId="0" borderId="0" xfId="309" applyFont="1" applyFill="1"/>
    <xf numFmtId="0" fontId="6" fillId="0" borderId="32" xfId="714" applyFont="1" applyFill="1" applyBorder="1" applyAlignment="1">
      <alignment horizontal="center" vertical="center"/>
    </xf>
    <xf numFmtId="0" fontId="6" fillId="0" borderId="31" xfId="714" applyFont="1" applyFill="1" applyBorder="1" applyAlignment="1">
      <alignment horizontal="center" vertical="center"/>
    </xf>
    <xf numFmtId="0" fontId="6" fillId="0" borderId="33" xfId="714" applyFont="1" applyFill="1" applyBorder="1" applyAlignment="1">
      <alignment horizontal="center" vertical="center"/>
    </xf>
    <xf numFmtId="0" fontId="85" fillId="33" borderId="9" xfId="307" applyFont="1" applyFill="1" applyBorder="1" applyAlignment="1">
      <alignment horizontal="center" vertical="center" wrapText="1"/>
    </xf>
    <xf numFmtId="0" fontId="85" fillId="33" borderId="10" xfId="307" applyFont="1" applyFill="1" applyBorder="1" applyAlignment="1">
      <alignment horizontal="center" vertical="center" wrapText="1"/>
    </xf>
    <xf numFmtId="0" fontId="84" fillId="33" borderId="9" xfId="309" applyFont="1" applyFill="1" applyBorder="1" applyAlignment="1">
      <alignment horizontal="left"/>
    </xf>
    <xf numFmtId="0" fontId="84" fillId="33" borderId="10" xfId="309" applyFont="1" applyFill="1" applyBorder="1" applyAlignment="1">
      <alignment horizontal="left"/>
    </xf>
    <xf numFmtId="49" fontId="84" fillId="33" borderId="3" xfId="309" applyNumberFormat="1" applyFont="1" applyFill="1" applyBorder="1" applyAlignment="1">
      <alignment horizontal="left" wrapText="1"/>
    </xf>
    <xf numFmtId="49" fontId="84" fillId="33" borderId="9" xfId="309" applyNumberFormat="1" applyFont="1" applyFill="1" applyBorder="1" applyAlignment="1">
      <alignment horizontal="left" wrapText="1"/>
    </xf>
    <xf numFmtId="49" fontId="84" fillId="33" borderId="4" xfId="309" applyNumberFormat="1" applyFont="1" applyFill="1" applyBorder="1" applyAlignment="1">
      <alignment horizontal="left" wrapText="1"/>
    </xf>
    <xf numFmtId="49" fontId="84" fillId="33" borderId="5" xfId="309" applyNumberFormat="1" applyFont="1" applyFill="1" applyBorder="1" applyAlignment="1">
      <alignment horizontal="left" wrapText="1"/>
    </xf>
    <xf numFmtId="49" fontId="84" fillId="33" borderId="10" xfId="309" applyNumberFormat="1" applyFont="1" applyFill="1" applyBorder="1" applyAlignment="1">
      <alignment horizontal="left" wrapText="1"/>
    </xf>
    <xf numFmtId="49" fontId="84" fillId="33" borderId="6" xfId="309" applyNumberFormat="1" applyFont="1" applyFill="1" applyBorder="1" applyAlignment="1">
      <alignment horizontal="left" wrapText="1"/>
    </xf>
    <xf numFmtId="9" fontId="85" fillId="33" borderId="9" xfId="0" applyNumberFormat="1" applyFont="1" applyFill="1" applyBorder="1" applyAlignment="1">
      <alignment horizontal="center" vertical="center" wrapText="1"/>
    </xf>
    <xf numFmtId="9" fontId="85" fillId="33" borderId="10" xfId="0" applyNumberFormat="1" applyFont="1" applyFill="1" applyBorder="1" applyAlignment="1">
      <alignment horizontal="center" vertical="center" wrapText="1"/>
    </xf>
    <xf numFmtId="0" fontId="85" fillId="33" borderId="9" xfId="0" quotePrefix="1" applyFont="1" applyFill="1" applyBorder="1" applyAlignment="1">
      <alignment horizontal="left" wrapText="1"/>
    </xf>
    <xf numFmtId="0" fontId="85" fillId="33" borderId="10" xfId="0" applyFont="1" applyFill="1" applyBorder="1" applyAlignment="1">
      <alignment horizontal="left" wrapText="1"/>
    </xf>
  </cellXfs>
  <cellStyles count="825">
    <cellStyle name="_Grafer till ÅR 2011_J Lundberg 130129" xfId="3"/>
    <cellStyle name="_Row3" xfId="180"/>
    <cellStyle name="_Securitisation_2011-12-31_V3" xfId="4"/>
    <cellStyle name="_Securitisation_2012-12-31" xfId="5"/>
    <cellStyle name="=C:\WINNT35\SYSTEM32\COMMAND.COM" xfId="6"/>
    <cellStyle name="=C:\WINNT35\SYSTEM32\COMMAND.COM 2" xfId="144"/>
    <cellStyle name="20% - Accent1 2" xfId="7"/>
    <cellStyle name="20% - Accent1 2 2" xfId="216"/>
    <cellStyle name="20% - Accent1 2 2 2" xfId="591"/>
    <cellStyle name="20% - Accent1 3" xfId="310"/>
    <cellStyle name="20% - Accent2 2" xfId="8"/>
    <cellStyle name="20% - Accent2 2 2" xfId="215"/>
    <cellStyle name="20% - Accent2 2 2 2" xfId="592"/>
    <cellStyle name="20% - Accent2 3" xfId="311"/>
    <cellStyle name="20% - Accent3 2" xfId="9"/>
    <cellStyle name="20% - Accent3 2 2" xfId="214"/>
    <cellStyle name="20% - Accent3 2 2 2" xfId="593"/>
    <cellStyle name="20% - Accent3 3" xfId="312"/>
    <cellStyle name="20% - Accent4 2" xfId="10"/>
    <cellStyle name="20% - Accent4 2 2" xfId="198"/>
    <cellStyle name="20% - Accent4 2 2 2" xfId="594"/>
    <cellStyle name="20% - Accent4 3" xfId="313"/>
    <cellStyle name="20% - Accent5 2" xfId="11"/>
    <cellStyle name="20% - Accent5 2 2" xfId="189"/>
    <cellStyle name="20% - Accent5 2 2 2" xfId="595"/>
    <cellStyle name="20% - Accent5 3" xfId="314"/>
    <cellStyle name="20% - Accent6 2" xfId="12"/>
    <cellStyle name="20% - Accent6 2 2" xfId="188"/>
    <cellStyle name="20% - Accent6 2 2 2" xfId="596"/>
    <cellStyle name="20% - Accent6 3" xfId="315"/>
    <cellStyle name="20% - Dekorfärg1" xfId="13"/>
    <cellStyle name="20% - Dekorfärg1 2" xfId="213"/>
    <cellStyle name="20% - Dekorfärg2" xfId="14"/>
    <cellStyle name="20% - Dekorfärg2 2" xfId="212"/>
    <cellStyle name="20% - Dekorfärg3" xfId="15"/>
    <cellStyle name="20% - Dekorfärg3 2" xfId="191"/>
    <cellStyle name="20% - Dekorfärg4" xfId="16"/>
    <cellStyle name="20% - Dekorfärg4 2" xfId="211"/>
    <cellStyle name="20% - Dekorfärg5" xfId="17"/>
    <cellStyle name="20% - Dekorfärg6" xfId="18"/>
    <cellStyle name="20% - Dekorfärg6 2" xfId="210"/>
    <cellStyle name="40% - Accent1 2" xfId="19"/>
    <cellStyle name="40% - Accent1 2 2" xfId="224"/>
    <cellStyle name="40% - Accent1 2 2 2" xfId="597"/>
    <cellStyle name="40% - Accent1 3" xfId="316"/>
    <cellStyle name="40% - Accent2 2" xfId="20"/>
    <cellStyle name="40% - Accent2 2 2" xfId="209"/>
    <cellStyle name="40% - Accent2 2 2 2" xfId="598"/>
    <cellStyle name="40% - Accent2 3" xfId="317"/>
    <cellStyle name="40% - Accent3 2" xfId="21"/>
    <cellStyle name="40% - Accent3 2 2" xfId="199"/>
    <cellStyle name="40% - Accent3 2 2 2" xfId="599"/>
    <cellStyle name="40% - Accent3 3" xfId="318"/>
    <cellStyle name="40% - Accent4 2" xfId="22"/>
    <cellStyle name="40% - Accent4 2 2" xfId="190"/>
    <cellStyle name="40% - Accent4 2 2 2" xfId="600"/>
    <cellStyle name="40% - Accent4 3" xfId="319"/>
    <cellStyle name="40% - Accent5 2" xfId="23"/>
    <cellStyle name="40% - Accent5 2 2" xfId="200"/>
    <cellStyle name="40% - Accent5 2 2 2" xfId="601"/>
    <cellStyle name="40% - Accent5 3" xfId="320"/>
    <cellStyle name="40% - Accent6 2" xfId="24"/>
    <cellStyle name="40% - Accent6 2 2" xfId="232"/>
    <cellStyle name="40% - Accent6 2 2 2" xfId="602"/>
    <cellStyle name="40% - Accent6 3" xfId="321"/>
    <cellStyle name="40% - Dekorfärg1" xfId="25"/>
    <cellStyle name="40% - Dekorfärg1 2" xfId="220"/>
    <cellStyle name="40% - Dekorfärg2" xfId="26"/>
    <cellStyle name="40% - Dekorfärg3" xfId="27"/>
    <cellStyle name="40% - Dekorfärg3 2" xfId="219"/>
    <cellStyle name="40% - Dekorfärg4" xfId="28"/>
    <cellStyle name="40% - Dekorfärg4 2" xfId="208"/>
    <cellStyle name="40% - Dekorfärg5" xfId="29"/>
    <cellStyle name="40% - Dekorfärg5 2" xfId="207"/>
    <cellStyle name="40% - Dekorfärg6" xfId="30"/>
    <cellStyle name="40% - Dekorfärg6 2" xfId="222"/>
    <cellStyle name="60% - Accent1 2" xfId="31"/>
    <cellStyle name="60% - Accent1 2 2" xfId="217"/>
    <cellStyle name="60% - Accent1 2 2 2" xfId="603"/>
    <cellStyle name="60% - Accent1 3" xfId="322"/>
    <cellStyle name="60% - Accent2 2" xfId="32"/>
    <cellStyle name="60% - Accent2 2 2" xfId="229"/>
    <cellStyle name="60% - Accent2 2 2 2" xfId="604"/>
    <cellStyle name="60% - Accent2 3" xfId="323"/>
    <cellStyle name="60% - Accent3 2" xfId="33"/>
    <cellStyle name="60% - Accent3 2 2" xfId="226"/>
    <cellStyle name="60% - Accent3 2 2 2" xfId="605"/>
    <cellStyle name="60% - Accent3 3" xfId="324"/>
    <cellStyle name="60% - Accent4 2" xfId="34"/>
    <cellStyle name="60% - Accent4 2 2" xfId="230"/>
    <cellStyle name="60% - Accent4 2 2 2" xfId="606"/>
    <cellStyle name="60% - Accent4 3" xfId="325"/>
    <cellStyle name="60% - Accent5 2" xfId="35"/>
    <cellStyle name="60% - Accent5 2 2" xfId="231"/>
    <cellStyle name="60% - Accent5 2 2 2" xfId="607"/>
    <cellStyle name="60% - Accent5 3" xfId="326"/>
    <cellStyle name="60% - Accent6 2" xfId="36"/>
    <cellStyle name="60% - Accent6 2 2" xfId="221"/>
    <cellStyle name="60% - Accent6 2 2 2" xfId="608"/>
    <cellStyle name="60% - Accent6 3" xfId="327"/>
    <cellStyle name="60% - Dekorfärg1" xfId="37"/>
    <cellStyle name="60% - Dekorfärg1 2" xfId="206"/>
    <cellStyle name="60% - Dekorfärg2" xfId="38"/>
    <cellStyle name="60% - Dekorfärg2 2" xfId="225"/>
    <cellStyle name="60% - Dekorfärg3" xfId="39"/>
    <cellStyle name="60% - Dekorfärg3 2" xfId="205"/>
    <cellStyle name="60% - Dekorfärg4" xfId="40"/>
    <cellStyle name="60% - Dekorfärg4 2" xfId="228"/>
    <cellStyle name="60% - Dekorfärg5" xfId="41"/>
    <cellStyle name="60% - Dekorfärg5 2" xfId="204"/>
    <cellStyle name="60% - Dekorfärg6" xfId="42"/>
    <cellStyle name="60% - Dekorfärg6 2" xfId="218"/>
    <cellStyle name="Accent1 2" xfId="43"/>
    <cellStyle name="Accent1 2 2" xfId="203"/>
    <cellStyle name="Accent1 2 2 2" xfId="609"/>
    <cellStyle name="Accent1 3" xfId="328"/>
    <cellStyle name="Accent2 2" xfId="44"/>
    <cellStyle name="Accent2 2 2" xfId="223"/>
    <cellStyle name="Accent2 2 2 2" xfId="610"/>
    <cellStyle name="Accent2 3" xfId="329"/>
    <cellStyle name="Accent3 2" xfId="45"/>
    <cellStyle name="Accent3 2 2" xfId="202"/>
    <cellStyle name="Accent3 2 2 2" xfId="611"/>
    <cellStyle name="Accent3 3" xfId="330"/>
    <cellStyle name="Accent4 2" xfId="46"/>
    <cellStyle name="Accent4 2 2" xfId="201"/>
    <cellStyle name="Accent4 2 2 2" xfId="612"/>
    <cellStyle name="Accent4 3" xfId="331"/>
    <cellStyle name="Accent5 2" xfId="47"/>
    <cellStyle name="Accent5 2 2" xfId="227"/>
    <cellStyle name="Accent5 2 2 2" xfId="613"/>
    <cellStyle name="Accent5 3" xfId="332"/>
    <cellStyle name="Accent6 2" xfId="48"/>
    <cellStyle name="Accent6 2 2" xfId="233"/>
    <cellStyle name="Accent6 2 2 2" xfId="614"/>
    <cellStyle name="Accent6 3" xfId="333"/>
    <cellStyle name="Anteckning" xfId="49"/>
    <cellStyle name="Anteckning 2" xfId="50"/>
    <cellStyle name="Anteckning 2 2" xfId="145"/>
    <cellStyle name="Anteckning 3" xfId="334"/>
    <cellStyle name="Anteckning 3 2" xfId="335"/>
    <cellStyle name="Anteckning 4" xfId="336"/>
    <cellStyle name="Anteckning 5" xfId="337"/>
    <cellStyle name="Anteckning 5 2" xfId="656"/>
    <cellStyle name="Anteckning 6" xfId="615"/>
    <cellStyle name="Bad 2" xfId="51"/>
    <cellStyle name="Bad 2 2" xfId="234"/>
    <cellStyle name="Bad 2 2 2" xfId="616"/>
    <cellStyle name="Bad 3" xfId="338"/>
    <cellStyle name="baseStyle" xfId="52"/>
    <cellStyle name="baseStyle 2" xfId="146"/>
    <cellStyle name="Beräkning" xfId="53"/>
    <cellStyle name="Beräkning 2" xfId="235"/>
    <cellStyle name="Bra" xfId="54"/>
    <cellStyle name="Bra 2" xfId="236"/>
    <cellStyle name="Calculation 2" xfId="55"/>
    <cellStyle name="Calculation 2 2" xfId="237"/>
    <cellStyle name="Calculation 2 2 2" xfId="617"/>
    <cellStyle name="Calculation 3" xfId="339"/>
    <cellStyle name="Check Cell 2" xfId="56"/>
    <cellStyle name="Check Cell 2 2" xfId="238"/>
    <cellStyle name="Check Cell 2 2 2" xfId="618"/>
    <cellStyle name="Check Cell 3" xfId="340"/>
    <cellStyle name="columnHeader" xfId="57"/>
    <cellStyle name="Comma 2" xfId="59"/>
    <cellStyle name="Comma 2 2" xfId="60"/>
    <cellStyle name="Comma 2 2 2" xfId="61"/>
    <cellStyle name="Comma 2 2 2 2" xfId="341"/>
    <cellStyle name="Comma 2 2 2 2 2" xfId="640"/>
    <cellStyle name="Comma 2 2 2 2 2 2" xfId="721"/>
    <cellStyle name="Comma 2 2 2 2 3" xfId="660"/>
    <cellStyle name="Comma 2 2 2 2 3 2" xfId="689"/>
    <cellStyle name="Comma 2 2 2 2 3 2 2" xfId="723"/>
    <cellStyle name="Comma 2 2 2 2 3 3" xfId="722"/>
    <cellStyle name="Comma 2 2 2 2 4" xfId="720"/>
    <cellStyle name="Comma 2 2 2 3" xfId="639"/>
    <cellStyle name="Comma 2 2 2 3 2" xfId="724"/>
    <cellStyle name="Comma 2 2 2 4" xfId="659"/>
    <cellStyle name="Comma 2 2 2 4 2" xfId="690"/>
    <cellStyle name="Comma 2 2 2 4 2 2" xfId="726"/>
    <cellStyle name="Comma 2 2 2 4 3" xfId="725"/>
    <cellStyle name="Comma 2 2 2 5" xfId="719"/>
    <cellStyle name="Comma 2 2 3" xfId="147"/>
    <cellStyle name="Comma 2 2 3 2" xfId="641"/>
    <cellStyle name="Comma 2 2 3 2 2" xfId="728"/>
    <cellStyle name="Comma 2 2 3 3" xfId="661"/>
    <cellStyle name="Comma 2 2 3 3 2" xfId="691"/>
    <cellStyle name="Comma 2 2 3 3 2 2" xfId="730"/>
    <cellStyle name="Comma 2 2 3 3 3" xfId="729"/>
    <cellStyle name="Comma 2 2 3 4" xfId="727"/>
    <cellStyle name="Comma 2 2 4" xfId="638"/>
    <cellStyle name="Comma 2 2 4 2" xfId="731"/>
    <cellStyle name="Comma 2 2 5" xfId="658"/>
    <cellStyle name="Comma 2 2 5 2" xfId="692"/>
    <cellStyle name="Comma 2 2 5 2 2" xfId="733"/>
    <cellStyle name="Comma 2 2 5 3" xfId="732"/>
    <cellStyle name="Comma 2 2 6" xfId="718"/>
    <cellStyle name="Comma 2 3" xfId="239"/>
    <cellStyle name="Comma 2 3 2" xfId="342"/>
    <cellStyle name="Comma 2 3 3" xfId="343"/>
    <cellStyle name="Comma 2 3 3 2" xfId="643"/>
    <cellStyle name="Comma 2 3 3 2 2" xfId="735"/>
    <cellStyle name="Comma 2 3 3 3" xfId="662"/>
    <cellStyle name="Comma 2 3 3 3 2" xfId="693"/>
    <cellStyle name="Comma 2 3 3 3 2 2" xfId="737"/>
    <cellStyle name="Comma 2 3 3 3 3" xfId="736"/>
    <cellStyle name="Comma 2 3 3 4" xfId="734"/>
    <cellStyle name="Comma 2 3 4" xfId="642"/>
    <cellStyle name="Comma 2 3 4 2" xfId="738"/>
    <cellStyle name="Comma 2 4" xfId="344"/>
    <cellStyle name="Comma 2 4 2" xfId="644"/>
    <cellStyle name="Comma 2 4 2 2" xfId="740"/>
    <cellStyle name="Comma 2 4 3" xfId="663"/>
    <cellStyle name="Comma 2 4 3 2" xfId="694"/>
    <cellStyle name="Comma 2 4 3 2 2" xfId="742"/>
    <cellStyle name="Comma 2 4 3 3" xfId="741"/>
    <cellStyle name="Comma 2 4 4" xfId="739"/>
    <cellStyle name="Comma 2 5" xfId="345"/>
    <cellStyle name="Comma 2 5 2" xfId="685"/>
    <cellStyle name="Comma 2 5 2 2" xfId="744"/>
    <cellStyle name="Comma 2 5 3" xfId="664"/>
    <cellStyle name="Comma 2 5 3 2" xfId="695"/>
    <cellStyle name="Comma 2 5 3 2 2" xfId="746"/>
    <cellStyle name="Comma 2 5 3 3" xfId="745"/>
    <cellStyle name="Comma 2 5 4" xfId="743"/>
    <cellStyle name="Comma 2 6" xfId="619"/>
    <cellStyle name="Comma 2 6 2" xfId="687"/>
    <cellStyle name="Comma 2 6 2 2" xfId="748"/>
    <cellStyle name="Comma 2 6 3" xfId="665"/>
    <cellStyle name="Comma 2 6 3 2" xfId="696"/>
    <cellStyle name="Comma 2 6 3 2 2" xfId="750"/>
    <cellStyle name="Comma 2 6 3 3" xfId="749"/>
    <cellStyle name="Comma 2 6 4" xfId="747"/>
    <cellStyle name="Comma 2 7" xfId="637"/>
    <cellStyle name="Comma 2 7 2" xfId="751"/>
    <cellStyle name="Comma 2 8" xfId="657"/>
    <cellStyle name="Comma 2 8 2" xfId="697"/>
    <cellStyle name="Comma 2 8 2 2" xfId="753"/>
    <cellStyle name="Comma 2 8 3" xfId="752"/>
    <cellStyle name="Comma 2 9" xfId="717"/>
    <cellStyle name="Comma 3" xfId="62"/>
    <cellStyle name="Comma 3 2" xfId="63"/>
    <cellStyle name="Comma 3 2 2" xfId="295"/>
    <cellStyle name="Comma 3 2 2 2" xfId="646"/>
    <cellStyle name="Comma 3 2 2 2 2" xfId="756"/>
    <cellStyle name="Comma 3 2 2 3" xfId="667"/>
    <cellStyle name="Comma 3 2 2 3 2" xfId="698"/>
    <cellStyle name="Comma 3 2 2 3 2 2" xfId="758"/>
    <cellStyle name="Comma 3 2 2 3 3" xfId="757"/>
    <cellStyle name="Comma 3 2 2 4" xfId="755"/>
    <cellStyle name="Comma 3 3" xfId="148"/>
    <cellStyle name="Comma 3 3 2" xfId="684"/>
    <cellStyle name="Comma 3 3 2 2" xfId="760"/>
    <cellStyle name="Comma 3 3 3" xfId="668"/>
    <cellStyle name="Comma 3 3 3 2" xfId="699"/>
    <cellStyle name="Comma 3 3 3 2 2" xfId="762"/>
    <cellStyle name="Comma 3 3 3 3" xfId="761"/>
    <cellStyle name="Comma 3 3 4" xfId="759"/>
    <cellStyle name="Comma 3 4" xfId="645"/>
    <cellStyle name="Comma 3 4 2" xfId="763"/>
    <cellStyle name="Comma 3 5" xfId="666"/>
    <cellStyle name="Comma 3 5 2" xfId="700"/>
    <cellStyle name="Comma 3 5 2 2" xfId="765"/>
    <cellStyle name="Comma 3 5 3" xfId="764"/>
    <cellStyle name="Comma 3 6" xfId="754"/>
    <cellStyle name="Comma 4" xfId="64"/>
    <cellStyle name="Comma 4 2" xfId="287"/>
    <cellStyle name="Comma 4 2 2" xfId="647"/>
    <cellStyle name="Comma 4 2 2 2" xfId="767"/>
    <cellStyle name="Comma 4 2 3" xfId="669"/>
    <cellStyle name="Comma 4 2 3 2" xfId="701"/>
    <cellStyle name="Comma 4 2 3 2 2" xfId="769"/>
    <cellStyle name="Comma 4 2 3 3" xfId="768"/>
    <cellStyle name="Comma 4 2 4" xfId="766"/>
    <cellStyle name="Comma 4 3" xfId="240"/>
    <cellStyle name="Comma 5" xfId="65"/>
    <cellStyle name="Comma 5 2" xfId="294"/>
    <cellStyle name="Comma 5 2 2" xfId="648"/>
    <cellStyle name="Comma 5 2 2 2" xfId="771"/>
    <cellStyle name="Comma 5 2 3" xfId="670"/>
    <cellStyle name="Comma 5 2 3 2" xfId="702"/>
    <cellStyle name="Comma 5 2 3 2 2" xfId="773"/>
    <cellStyle name="Comma 5 2 3 3" xfId="772"/>
    <cellStyle name="Comma 5 2 4" xfId="770"/>
    <cellStyle name="Comma 5 3" xfId="149"/>
    <cellStyle name="Comma 6" xfId="66"/>
    <cellStyle name="Comma 6 2" xfId="302"/>
    <cellStyle name="Comma 6 2 2" xfId="650"/>
    <cellStyle name="Comma 6 2 2 2" xfId="776"/>
    <cellStyle name="Comma 6 2 3" xfId="672"/>
    <cellStyle name="Comma 6 2 3 2" xfId="703"/>
    <cellStyle name="Comma 6 2 3 2 2" xfId="778"/>
    <cellStyle name="Comma 6 2 3 3" xfId="777"/>
    <cellStyle name="Comma 6 2 4" xfId="775"/>
    <cellStyle name="Comma 6 3" xfId="649"/>
    <cellStyle name="Comma 6 3 2" xfId="779"/>
    <cellStyle name="Comma 6 4" xfId="671"/>
    <cellStyle name="Comma 6 4 2" xfId="704"/>
    <cellStyle name="Comma 6 4 2 2" xfId="781"/>
    <cellStyle name="Comma 6 4 3" xfId="780"/>
    <cellStyle name="Comma 6 5" xfId="774"/>
    <cellStyle name="Comma 7" xfId="58"/>
    <cellStyle name="Comma 7 2" xfId="346"/>
    <cellStyle name="Comma 7 2 2" xfId="652"/>
    <cellStyle name="Comma 7 2 2 2" xfId="784"/>
    <cellStyle name="Comma 7 2 3" xfId="674"/>
    <cellStyle name="Comma 7 2 3 2" xfId="705"/>
    <cellStyle name="Comma 7 2 3 2 2" xfId="786"/>
    <cellStyle name="Comma 7 2 3 3" xfId="785"/>
    <cellStyle name="Comma 7 2 4" xfId="783"/>
    <cellStyle name="Comma 7 3" xfId="651"/>
    <cellStyle name="Comma 7 3 2" xfId="787"/>
    <cellStyle name="Comma 7 4" xfId="673"/>
    <cellStyle name="Comma 7 4 2" xfId="706"/>
    <cellStyle name="Comma 7 4 2 2" xfId="789"/>
    <cellStyle name="Comma 7 4 3" xfId="788"/>
    <cellStyle name="Comma 7 5" xfId="782"/>
    <cellStyle name="Comma 8" xfId="347"/>
    <cellStyle name="Comma 8 2" xfId="653"/>
    <cellStyle name="Comma 8 2 2" xfId="791"/>
    <cellStyle name="Comma 8 3" xfId="675"/>
    <cellStyle name="Comma 8 3 2" xfId="707"/>
    <cellStyle name="Comma 8 3 2 2" xfId="793"/>
    <cellStyle name="Comma 8 3 3" xfId="792"/>
    <cellStyle name="Comma 8 4" xfId="790"/>
    <cellStyle name="Comma 9" xfId="636"/>
    <cellStyle name="Comma 9 2" xfId="794"/>
    <cellStyle name="Dålig" xfId="67"/>
    <cellStyle name="Dålig 2" xfId="241"/>
    <cellStyle name="Euro" xfId="68"/>
    <cellStyle name="Euro 2" xfId="69"/>
    <cellStyle name="Euro 2 2" xfId="150"/>
    <cellStyle name="Euro 3" xfId="348"/>
    <cellStyle name="Euro 3 2" xfId="349"/>
    <cellStyle name="Euro 4" xfId="350"/>
    <cellStyle name="Euro 5" xfId="351"/>
    <cellStyle name="Euro 5 2" xfId="676"/>
    <cellStyle name="Euro 6" xfId="620"/>
    <cellStyle name="Explanatory Text 2" xfId="70"/>
    <cellStyle name="Explanatory Text 2 2" xfId="242"/>
    <cellStyle name="Explanatory Text 2 2 2" xfId="621"/>
    <cellStyle name="Explanatory Text 3" xfId="352"/>
    <cellStyle name="Färg1" xfId="71"/>
    <cellStyle name="Färg1 2" xfId="243"/>
    <cellStyle name="Färg2" xfId="72"/>
    <cellStyle name="Färg2 2" xfId="244"/>
    <cellStyle name="Färg3" xfId="73"/>
    <cellStyle name="Färg3 2" xfId="245"/>
    <cellStyle name="Färg4" xfId="74"/>
    <cellStyle name="Färg4 2" xfId="246"/>
    <cellStyle name="Färg5" xfId="75"/>
    <cellStyle name="Färg6" xfId="76"/>
    <cellStyle name="Färg6 2" xfId="247"/>
    <cellStyle name="Förklarande text" xfId="77"/>
    <cellStyle name="Good" xfId="715" builtinId="26"/>
    <cellStyle name="Good 2" xfId="78"/>
    <cellStyle name="Good 2 2" xfId="248"/>
    <cellStyle name="Good 2 2 2" xfId="622"/>
    <cellStyle name="Good 3" xfId="353"/>
    <cellStyle name="GPM_Allocation" xfId="79"/>
    <cellStyle name="Heading 1 2" xfId="80"/>
    <cellStyle name="Heading 1 2 2" xfId="249"/>
    <cellStyle name="Heading 1 2 2 2" xfId="623"/>
    <cellStyle name="Heading 1 3" xfId="354"/>
    <cellStyle name="Heading 2 2" xfId="82"/>
    <cellStyle name="Heading 2 2 2" xfId="250"/>
    <cellStyle name="Heading 2 3" xfId="81"/>
    <cellStyle name="Heading 2 4" xfId="355"/>
    <cellStyle name="Heading 3 2" xfId="83"/>
    <cellStyle name="Heading 3 2 2" xfId="251"/>
    <cellStyle name="Heading 3 2 2 2" xfId="624"/>
    <cellStyle name="Heading 3 3" xfId="356"/>
    <cellStyle name="Heading 4 2" xfId="84"/>
    <cellStyle name="Heading 4 2 2" xfId="252"/>
    <cellStyle name="Heading 4 2 2 2" xfId="625"/>
    <cellStyle name="Heading 4 3" xfId="357"/>
    <cellStyle name="HeadingTable" xfId="85"/>
    <cellStyle name="Hyperlink 2" xfId="253"/>
    <cellStyle name="Indata" xfId="86"/>
    <cellStyle name="Indata 2" xfId="254"/>
    <cellStyle name="Input 2" xfId="87"/>
    <cellStyle name="Input 2 2" xfId="255"/>
    <cellStyle name="Input 2 2 2" xfId="626"/>
    <cellStyle name="Input 3" xfId="358"/>
    <cellStyle name="Kontrollcell" xfId="88"/>
    <cellStyle name="Linked Cell 2" xfId="89"/>
    <cellStyle name="Linked Cell 2 2" xfId="256"/>
    <cellStyle name="Linked Cell 2 2 2" xfId="627"/>
    <cellStyle name="Linked Cell 3" xfId="359"/>
    <cellStyle name="Länkad cell" xfId="90"/>
    <cellStyle name="Länkad cell 2" xfId="257"/>
    <cellStyle name="Milliers [0]_3A_NumeratorReport_Option1_040611" xfId="258"/>
    <cellStyle name="Milliers_3A_NumeratorReport_Option1_040611" xfId="259"/>
    <cellStyle name="Monétaire [0]_3A_NumeratorReport_Option1_040611" xfId="260"/>
    <cellStyle name="Monétaire_3A_NumeratorReport_Option1_040611" xfId="261"/>
    <cellStyle name="Neutral 2" xfId="91"/>
    <cellStyle name="Neutral 2 2" xfId="262"/>
    <cellStyle name="Neutral 2 2 2" xfId="628"/>
    <cellStyle name="Neutral 3" xfId="360"/>
    <cellStyle name="Normaallaad_alco08.04" xfId="92"/>
    <cellStyle name="Normal" xfId="0" builtinId="0" customBuiltin="1"/>
    <cellStyle name="Normal 10" xfId="307"/>
    <cellStyle name="Normal 10 2" xfId="361"/>
    <cellStyle name="Normal 10 2 2" xfId="362"/>
    <cellStyle name="Normal 10 2 3" xfId="363"/>
    <cellStyle name="Normal 10 3" xfId="364"/>
    <cellStyle name="Normal 10 4" xfId="365"/>
    <cellStyle name="Normal 11" xfId="309"/>
    <cellStyle name="Normal 11 2" xfId="366"/>
    <cellStyle name="Normal 12" xfId="367"/>
    <cellStyle name="Normal 12 2" xfId="677"/>
    <cellStyle name="Normal 13" xfId="589"/>
    <cellStyle name="Normal 13 2" xfId="686"/>
    <cellStyle name="Normal 13 2 2" xfId="709"/>
    <cellStyle name="Normal 13 2 2 2" xfId="797"/>
    <cellStyle name="Normal 13 2 2 2 2" xfId="806"/>
    <cellStyle name="Normal 13 2 2 3" xfId="807"/>
    <cellStyle name="Normal 13 2 3" xfId="796"/>
    <cellStyle name="Normal 13 2 3 2" xfId="808"/>
    <cellStyle name="Normal 13 2 4" xfId="809"/>
    <cellStyle name="Normal 13 3" xfId="678"/>
    <cellStyle name="Normal 13 3 2" xfId="710"/>
    <cellStyle name="Normal 13 3 2 2" xfId="799"/>
    <cellStyle name="Normal 13 3 2 2 2" xfId="810"/>
    <cellStyle name="Normal 13 3 2 3" xfId="811"/>
    <cellStyle name="Normal 13 3 3" xfId="798"/>
    <cellStyle name="Normal 13 3 3 2" xfId="812"/>
    <cellStyle name="Normal 13 3 4" xfId="813"/>
    <cellStyle name="Normal 13 4" xfId="708"/>
    <cellStyle name="Normal 13 4 2" xfId="800"/>
    <cellStyle name="Normal 13 4 2 2" xfId="814"/>
    <cellStyle name="Normal 13 4 3" xfId="815"/>
    <cellStyle name="Normal 13 5" xfId="795"/>
    <cellStyle name="Normal 13 5 2" xfId="816"/>
    <cellStyle name="Normal 13 6" xfId="817"/>
    <cellStyle name="Normal 14" xfId="655"/>
    <cellStyle name="Normal 14 2" xfId="688"/>
    <cellStyle name="Normal 14 2 2" xfId="805"/>
    <cellStyle name="Normal 14 3" xfId="682"/>
    <cellStyle name="Normal 14 3 2" xfId="711"/>
    <cellStyle name="Normal 14 3 2 2" xfId="802"/>
    <cellStyle name="Normal 14 3 2 2 2" xfId="818"/>
    <cellStyle name="Normal 14 3 2 3" xfId="819"/>
    <cellStyle name="Normal 14 3 3" xfId="801"/>
    <cellStyle name="Normal 14 3 3 2" xfId="820"/>
    <cellStyle name="Normal 14 3 4" xfId="821"/>
    <cellStyle name="Normal 15" xfId="683"/>
    <cellStyle name="Normal 15 2" xfId="712"/>
    <cellStyle name="Normal 16" xfId="713"/>
    <cellStyle name="Normal 16 2" xfId="803"/>
    <cellStyle name="Normal 17" xfId="716"/>
    <cellStyle name="Normal 17 2" xfId="822"/>
    <cellStyle name="Normal 18" xfId="804"/>
    <cellStyle name="Normal 19" xfId="823"/>
    <cellStyle name="Normal 2" xfId="1"/>
    <cellStyle name="Normal 2 10" xfId="590"/>
    <cellStyle name="Normal 2 11" xfId="654"/>
    <cellStyle name="Normal 2 2" xfId="94"/>
    <cellStyle name="Normal 2 2 10" xfId="165"/>
    <cellStyle name="Normal 2 2 10 2" xfId="368"/>
    <cellStyle name="Normal 2 2 10 3" xfId="369"/>
    <cellStyle name="Normal 2 2 11" xfId="151"/>
    <cellStyle name="Normal 2 2 11 2" xfId="629"/>
    <cellStyle name="Normal 2 2 12" xfId="370"/>
    <cellStyle name="Normal 2 2 13" xfId="371"/>
    <cellStyle name="Normal 2 2 2" xfId="95"/>
    <cellStyle name="Normal 2 2 2 2" xfId="152"/>
    <cellStyle name="Normal 2 2 3" xfId="96"/>
    <cellStyle name="Normal 2 2 3 10" xfId="372"/>
    <cellStyle name="Normal 2 2 3 2" xfId="171"/>
    <cellStyle name="Normal 2 2 3 2 2" xfId="183"/>
    <cellStyle name="Normal 2 2 3 2 2 2" xfId="373"/>
    <cellStyle name="Normal 2 2 3 2 2 2 2" xfId="374"/>
    <cellStyle name="Normal 2 2 3 2 2 2 3" xfId="375"/>
    <cellStyle name="Normal 2 2 3 2 2 3" xfId="376"/>
    <cellStyle name="Normal 2 2 3 2 2 4" xfId="377"/>
    <cellStyle name="Normal 2 2 3 2 3" xfId="196"/>
    <cellStyle name="Normal 2 2 3 2 3 2" xfId="378"/>
    <cellStyle name="Normal 2 2 3 2 3 2 2" xfId="379"/>
    <cellStyle name="Normal 2 2 3 2 3 2 3" xfId="380"/>
    <cellStyle name="Normal 2 2 3 2 3 3" xfId="381"/>
    <cellStyle name="Normal 2 2 3 2 3 4" xfId="382"/>
    <cellStyle name="Normal 2 2 3 2 4" xfId="280"/>
    <cellStyle name="Normal 2 2 3 2 4 2" xfId="383"/>
    <cellStyle name="Normal 2 2 3 2 4 2 2" xfId="384"/>
    <cellStyle name="Normal 2 2 3 2 4 2 3" xfId="385"/>
    <cellStyle name="Normal 2 2 3 2 4 3" xfId="386"/>
    <cellStyle name="Normal 2 2 3 2 4 4" xfId="387"/>
    <cellStyle name="Normal 2 2 3 2 5" xfId="388"/>
    <cellStyle name="Normal 2 2 3 2 5 2" xfId="389"/>
    <cellStyle name="Normal 2 2 3 2 5 3" xfId="390"/>
    <cellStyle name="Normal 2 2 3 2 6" xfId="391"/>
    <cellStyle name="Normal 2 2 3 2 7" xfId="392"/>
    <cellStyle name="Normal 2 2 3 2 8" xfId="393"/>
    <cellStyle name="Normal 2 2 3 3" xfId="182"/>
    <cellStyle name="Normal 2 2 3 3 2" xfId="394"/>
    <cellStyle name="Normal 2 2 3 3 2 2" xfId="395"/>
    <cellStyle name="Normal 2 2 3 3 2 3" xfId="396"/>
    <cellStyle name="Normal 2 2 3 3 3" xfId="397"/>
    <cellStyle name="Normal 2 2 3 3 4" xfId="398"/>
    <cellStyle name="Normal 2 2 3 4" xfId="194"/>
    <cellStyle name="Normal 2 2 3 4 2" xfId="399"/>
    <cellStyle name="Normal 2 2 3 4 2 2" xfId="400"/>
    <cellStyle name="Normal 2 2 3 4 2 3" xfId="401"/>
    <cellStyle name="Normal 2 2 3 4 3" xfId="402"/>
    <cellStyle name="Normal 2 2 3 4 4" xfId="403"/>
    <cellStyle name="Normal 2 2 3 5" xfId="277"/>
    <cellStyle name="Normal 2 2 3 5 2" xfId="404"/>
    <cellStyle name="Normal 2 2 3 5 2 2" xfId="405"/>
    <cellStyle name="Normal 2 2 3 5 2 3" xfId="406"/>
    <cellStyle name="Normal 2 2 3 5 3" xfId="407"/>
    <cellStyle name="Normal 2 2 3 5 4" xfId="408"/>
    <cellStyle name="Normal 2 2 3 6" xfId="306"/>
    <cellStyle name="Normal 2 2 3 6 2" xfId="409"/>
    <cellStyle name="Normal 2 2 3 6 2 2" xfId="410"/>
    <cellStyle name="Normal 2 2 3 6 2 3" xfId="411"/>
    <cellStyle name="Normal 2 2 3 6 3" xfId="412"/>
    <cellStyle name="Normal 2 2 3 6 4" xfId="413"/>
    <cellStyle name="Normal 2 2 3 7" xfId="168"/>
    <cellStyle name="Normal 2 2 3 7 2" xfId="414"/>
    <cellStyle name="Normal 2 2 3 7 3" xfId="415"/>
    <cellStyle name="Normal 2 2 3 8" xfId="153"/>
    <cellStyle name="Normal 2 2 3 9" xfId="416"/>
    <cellStyle name="Normal 2 2 4" xfId="97"/>
    <cellStyle name="Normal 2 2 4 2" xfId="184"/>
    <cellStyle name="Normal 2 2 4 2 2" xfId="298"/>
    <cellStyle name="Normal 2 2 4 2 2 2" xfId="417"/>
    <cellStyle name="Normal 2 2 4 2 2 2 2" xfId="418"/>
    <cellStyle name="Normal 2 2 4 2 2 2 3" xfId="419"/>
    <cellStyle name="Normal 2 2 4 2 2 3" xfId="420"/>
    <cellStyle name="Normal 2 2 4 2 2 4" xfId="421"/>
    <cellStyle name="Normal 2 2 4 2 3" xfId="422"/>
    <cellStyle name="Normal 2 2 4 2 3 2" xfId="423"/>
    <cellStyle name="Normal 2 2 4 2 3 3" xfId="424"/>
    <cellStyle name="Normal 2 2 4 2 4" xfId="425"/>
    <cellStyle name="Normal 2 2 4 2 5" xfId="426"/>
    <cellStyle name="Normal 2 2 4 3" xfId="195"/>
    <cellStyle name="Normal 2 2 4 3 2" xfId="427"/>
    <cellStyle name="Normal 2 2 4 3 2 2" xfId="428"/>
    <cellStyle name="Normal 2 2 4 3 2 3" xfId="429"/>
    <cellStyle name="Normal 2 2 4 3 3" xfId="430"/>
    <cellStyle name="Normal 2 2 4 3 4" xfId="431"/>
    <cellStyle name="Normal 2 2 4 4" xfId="278"/>
    <cellStyle name="Normal 2 2 4 4 2" xfId="432"/>
    <cellStyle name="Normal 2 2 4 4 2 2" xfId="433"/>
    <cellStyle name="Normal 2 2 4 4 2 3" xfId="434"/>
    <cellStyle name="Normal 2 2 4 4 3" xfId="435"/>
    <cellStyle name="Normal 2 2 4 4 4" xfId="436"/>
    <cellStyle name="Normal 2 2 4 5" xfId="169"/>
    <cellStyle name="Normal 2 2 4 5 2" xfId="437"/>
    <cellStyle name="Normal 2 2 4 5 3" xfId="438"/>
    <cellStyle name="Normal 2 2 4 6" xfId="154"/>
    <cellStyle name="Normal 2 2 4 7" xfId="439"/>
    <cellStyle name="Normal 2 2 4 8" xfId="440"/>
    <cellStyle name="Normal 2 2 5" xfId="181"/>
    <cellStyle name="Normal 2 2 5 2" xfId="299"/>
    <cellStyle name="Normal 2 2 5 2 2" xfId="441"/>
    <cellStyle name="Normal 2 2 5 2 2 2" xfId="442"/>
    <cellStyle name="Normal 2 2 5 2 2 3" xfId="443"/>
    <cellStyle name="Normal 2 2 5 2 3" xfId="444"/>
    <cellStyle name="Normal 2 2 5 2 4" xfId="445"/>
    <cellStyle name="Normal 2 2 5 3" xfId="288"/>
    <cellStyle name="Normal 2 2 5 3 2" xfId="446"/>
    <cellStyle name="Normal 2 2 5 3 2 2" xfId="447"/>
    <cellStyle name="Normal 2 2 5 3 2 3" xfId="448"/>
    <cellStyle name="Normal 2 2 5 3 3" xfId="449"/>
    <cellStyle name="Normal 2 2 5 3 4" xfId="450"/>
    <cellStyle name="Normal 2 2 5 4" xfId="451"/>
    <cellStyle name="Normal 2 2 5 4 2" xfId="452"/>
    <cellStyle name="Normal 2 2 5 4 3" xfId="453"/>
    <cellStyle name="Normal 2 2 5 5" xfId="454"/>
    <cellStyle name="Normal 2 2 5 6" xfId="455"/>
    <cellStyle name="Normal 2 2 5 7" xfId="456"/>
    <cellStyle name="Normal 2 2 6" xfId="192"/>
    <cellStyle name="Normal 2 2 6 2" xfId="300"/>
    <cellStyle name="Normal 2 2 6 2 2" xfId="457"/>
    <cellStyle name="Normal 2 2 6 2 2 2" xfId="458"/>
    <cellStyle name="Normal 2 2 6 2 2 3" xfId="459"/>
    <cellStyle name="Normal 2 2 6 2 3" xfId="460"/>
    <cellStyle name="Normal 2 2 6 2 4" xfId="461"/>
    <cellStyle name="Normal 2 2 6 3" xfId="289"/>
    <cellStyle name="Normal 2 2 6 3 2" xfId="462"/>
    <cellStyle name="Normal 2 2 6 3 2 2" xfId="463"/>
    <cellStyle name="Normal 2 2 6 3 2 3" xfId="464"/>
    <cellStyle name="Normal 2 2 6 3 3" xfId="465"/>
    <cellStyle name="Normal 2 2 6 3 4" xfId="466"/>
    <cellStyle name="Normal 2 2 6 4" xfId="467"/>
    <cellStyle name="Normal 2 2 6 4 2" xfId="468"/>
    <cellStyle name="Normal 2 2 6 4 3" xfId="469"/>
    <cellStyle name="Normal 2 2 6 5" xfId="470"/>
    <cellStyle name="Normal 2 2 6 6" xfId="471"/>
    <cellStyle name="Normal 2 2 6 7" xfId="472"/>
    <cellStyle name="Normal 2 2 7" xfId="275"/>
    <cellStyle name="Normal 2 2 7 2" xfId="473"/>
    <cellStyle name="Normal 2 2 7 2 2" xfId="474"/>
    <cellStyle name="Normal 2 2 7 2 3" xfId="475"/>
    <cellStyle name="Normal 2 2 7 3" xfId="476"/>
    <cellStyle name="Normal 2 2 7 4" xfId="477"/>
    <cellStyle name="Normal 2 2 8" xfId="304"/>
    <cellStyle name="Normal 2 2 8 2" xfId="478"/>
    <cellStyle name="Normal 2 2 8 2 2" xfId="479"/>
    <cellStyle name="Normal 2 2 8 2 3" xfId="480"/>
    <cellStyle name="Normal 2 2 8 3" xfId="481"/>
    <cellStyle name="Normal 2 2 8 4" xfId="482"/>
    <cellStyle name="Normal 2 2 9" xfId="308"/>
    <cellStyle name="Normal 2 2 9 2" xfId="483"/>
    <cellStyle name="Normal 2 2 9 2 2" xfId="484"/>
    <cellStyle name="Normal 2 2 9 2 3" xfId="485"/>
    <cellStyle name="Normal 2 2 9 3" xfId="486"/>
    <cellStyle name="Normal 2 2 9 4" xfId="487"/>
    <cellStyle name="Normal 2 3" xfId="98"/>
    <cellStyle name="Normal 2 3 2" xfId="99"/>
    <cellStyle name="Normal 2 3 2 2" xfId="156"/>
    <cellStyle name="Normal 2 3 3" xfId="155"/>
    <cellStyle name="Normal 2 4" xfId="100"/>
    <cellStyle name="Normal 2 4 2" xfId="297"/>
    <cellStyle name="Normal 2 4 2 2" xfId="488"/>
    <cellStyle name="Normal 2 4 2 2 2" xfId="489"/>
    <cellStyle name="Normal 2 4 2 2 3" xfId="490"/>
    <cellStyle name="Normal 2 4 2 3" xfId="491"/>
    <cellStyle name="Normal 2 4 2 4" xfId="492"/>
    <cellStyle name="Normal 2 4 3" xfId="283"/>
    <cellStyle name="Normal 2 4 3 2" xfId="493"/>
    <cellStyle name="Normal 2 4 3 2 2" xfId="494"/>
    <cellStyle name="Normal 2 4 3 2 3" xfId="495"/>
    <cellStyle name="Normal 2 4 3 3" xfId="496"/>
    <cellStyle name="Normal 2 4 3 4" xfId="497"/>
    <cellStyle name="Normal 2 5" xfId="101"/>
    <cellStyle name="Normal 2 5 2" xfId="498"/>
    <cellStyle name="Normal 2 6" xfId="93"/>
    <cellStyle name="Normal 2 6 2" xfId="293"/>
    <cellStyle name="Normal 2 6 2 2" xfId="499"/>
    <cellStyle name="Normal 2 6 2 3" xfId="500"/>
    <cellStyle name="Normal 2 6 3" xfId="501"/>
    <cellStyle name="Normal 2 6 4" xfId="502"/>
    <cellStyle name="Normal 2 6 5" xfId="503"/>
    <cellStyle name="Normal 2 6 6" xfId="504"/>
    <cellStyle name="Normal 2 7" xfId="505"/>
    <cellStyle name="Normal 2 8" xfId="506"/>
    <cellStyle name="Normal 2 9" xfId="507"/>
    <cellStyle name="Normal 2 9 2" xfId="679"/>
    <cellStyle name="Normal 3" xfId="102"/>
    <cellStyle name="Normal 3 2" xfId="103"/>
    <cellStyle name="Normal 3 2 2" xfId="284"/>
    <cellStyle name="Normal 3 2 3" xfId="157"/>
    <cellStyle name="Normal 3 3" xfId="104"/>
    <cellStyle name="Normal 3 3 2" xfId="508"/>
    <cellStyle name="Normal 3 4" xfId="105"/>
    <cellStyle name="Normal 3 4 2" xfId="263"/>
    <cellStyle name="Normal 3 4 2 2" xfId="630"/>
    <cellStyle name="Normal 3 4 3" xfId="509"/>
    <cellStyle name="Normal 3 5" xfId="282"/>
    <cellStyle name="Normal 4" xfId="106"/>
    <cellStyle name="Normal 4 2" xfId="107"/>
    <cellStyle name="Normal 4 2 2" xfId="510"/>
    <cellStyle name="Normal 4 2 3" xfId="511"/>
    <cellStyle name="Normal 4 3" xfId="108"/>
    <cellStyle name="Normal 4 3 2" xfId="296"/>
    <cellStyle name="Normal 4 3 3" xfId="158"/>
    <cellStyle name="Normal 4 4" xfId="281"/>
    <cellStyle name="Normal 5" xfId="109"/>
    <cellStyle name="Normal 5 2" xfId="110"/>
    <cellStyle name="Normal 5 2 10" xfId="512"/>
    <cellStyle name="Normal 5 2 2" xfId="170"/>
    <cellStyle name="Normal 5 2 2 2" xfId="186"/>
    <cellStyle name="Normal 5 2 2 2 2" xfId="513"/>
    <cellStyle name="Normal 5 2 2 2 2 2" xfId="514"/>
    <cellStyle name="Normal 5 2 2 2 2 3" xfId="515"/>
    <cellStyle name="Normal 5 2 2 2 3" xfId="516"/>
    <cellStyle name="Normal 5 2 2 2 4" xfId="517"/>
    <cellStyle name="Normal 5 2 2 3" xfId="197"/>
    <cellStyle name="Normal 5 2 2 3 2" xfId="518"/>
    <cellStyle name="Normal 5 2 2 3 2 2" xfId="519"/>
    <cellStyle name="Normal 5 2 2 3 2 3" xfId="520"/>
    <cellStyle name="Normal 5 2 2 3 3" xfId="521"/>
    <cellStyle name="Normal 5 2 2 3 4" xfId="522"/>
    <cellStyle name="Normal 5 2 2 4" xfId="279"/>
    <cellStyle name="Normal 5 2 2 4 2" xfId="523"/>
    <cellStyle name="Normal 5 2 2 4 2 2" xfId="524"/>
    <cellStyle name="Normal 5 2 2 4 2 3" xfId="525"/>
    <cellStyle name="Normal 5 2 2 4 3" xfId="526"/>
    <cellStyle name="Normal 5 2 2 4 4" xfId="527"/>
    <cellStyle name="Normal 5 2 2 5" xfId="528"/>
    <cellStyle name="Normal 5 2 2 5 2" xfId="529"/>
    <cellStyle name="Normal 5 2 2 5 3" xfId="530"/>
    <cellStyle name="Normal 5 2 2 6" xfId="531"/>
    <cellStyle name="Normal 5 2 2 7" xfId="532"/>
    <cellStyle name="Normal 5 2 3" xfId="185"/>
    <cellStyle name="Normal 5 2 3 2" xfId="533"/>
    <cellStyle name="Normal 5 2 3 2 2" xfId="534"/>
    <cellStyle name="Normal 5 2 3 2 3" xfId="535"/>
    <cellStyle name="Normal 5 2 3 3" xfId="536"/>
    <cellStyle name="Normal 5 2 3 4" xfId="537"/>
    <cellStyle name="Normal 5 2 4" xfId="193"/>
    <cellStyle name="Normal 5 2 4 2" xfId="538"/>
    <cellStyle name="Normal 5 2 4 2 2" xfId="539"/>
    <cellStyle name="Normal 5 2 4 2 3" xfId="540"/>
    <cellStyle name="Normal 5 2 4 3" xfId="541"/>
    <cellStyle name="Normal 5 2 4 4" xfId="542"/>
    <cellStyle name="Normal 5 2 5" xfId="276"/>
    <cellStyle name="Normal 5 2 5 2" xfId="543"/>
    <cellStyle name="Normal 5 2 5 2 2" xfId="544"/>
    <cellStyle name="Normal 5 2 5 2 3" xfId="545"/>
    <cellStyle name="Normal 5 2 5 3" xfId="546"/>
    <cellStyle name="Normal 5 2 5 4" xfId="547"/>
    <cellStyle name="Normal 5 2 6" xfId="305"/>
    <cellStyle name="Normal 5 2 6 2" xfId="548"/>
    <cellStyle name="Normal 5 2 6 2 2" xfId="549"/>
    <cellStyle name="Normal 5 2 6 2 3" xfId="550"/>
    <cellStyle name="Normal 5 2 6 3" xfId="551"/>
    <cellStyle name="Normal 5 2 6 4" xfId="552"/>
    <cellStyle name="Normal 5 2 7" xfId="167"/>
    <cellStyle name="Normal 5 2 7 2" xfId="553"/>
    <cellStyle name="Normal 5 2 7 3" xfId="554"/>
    <cellStyle name="Normal 5 2 8" xfId="159"/>
    <cellStyle name="Normal 5 2 9" xfId="555"/>
    <cellStyle name="Normal 5 3" xfId="290"/>
    <cellStyle name="Normal 5 3 2" xfId="301"/>
    <cellStyle name="Normal 5 3 2 2" xfId="556"/>
    <cellStyle name="Normal 5 3 2 2 2" xfId="557"/>
    <cellStyle name="Normal 5 3 2 2 3" xfId="558"/>
    <cellStyle name="Normal 5 3 2 3" xfId="559"/>
    <cellStyle name="Normal 5 3 2 4" xfId="560"/>
    <cellStyle name="Normal 5 3 3" xfId="561"/>
    <cellStyle name="Normal 5 3 3 2" xfId="562"/>
    <cellStyle name="Normal 5 3 3 3" xfId="563"/>
    <cellStyle name="Normal 5 3 4" xfId="564"/>
    <cellStyle name="Normal 5 3 5" xfId="565"/>
    <cellStyle name="Normal 5 3 6" xfId="566"/>
    <cellStyle name="Normal 5 4" xfId="285"/>
    <cellStyle name="Normal 5 5" xfId="567"/>
    <cellStyle name="Normal 6" xfId="111"/>
    <cellStyle name="Normal 6 2" xfId="286"/>
    <cellStyle name="Normal 7" xfId="112"/>
    <cellStyle name="Normal 7 2" xfId="292"/>
    <cellStyle name="Normal 7 2 3 2" xfId="113"/>
    <cellStyle name="Normal 7 3" xfId="187"/>
    <cellStyle name="Normal 7 3 2" xfId="568"/>
    <cellStyle name="Normal 7 3 3" xfId="569"/>
    <cellStyle name="Normal 7 4" xfId="570"/>
    <cellStyle name="Normal 7 5" xfId="571"/>
    <cellStyle name="Normal 7 6" xfId="572"/>
    <cellStyle name="Normal 7 7" xfId="573"/>
    <cellStyle name="Normal 8" xfId="2"/>
    <cellStyle name="Normal 8 2" xfId="291"/>
    <cellStyle name="Normal 8 3" xfId="574"/>
    <cellStyle name="Normal 9" xfId="303"/>
    <cellStyle name="Note" xfId="714" builtinId="10"/>
    <cellStyle name="Note 2" xfId="114"/>
    <cellStyle name="Note 3" xfId="575"/>
    <cellStyle name="optionalExposure" xfId="115"/>
    <cellStyle name="optionalExposure 2" xfId="160"/>
    <cellStyle name="Output 2" xfId="116"/>
    <cellStyle name="Output 2 2" xfId="264"/>
    <cellStyle name="Output 2 2 2" xfId="631"/>
    <cellStyle name="Output 3" xfId="576"/>
    <cellStyle name="Output Amounts" xfId="173"/>
    <cellStyle name="Output Column Headings" xfId="174"/>
    <cellStyle name="Output Line Items" xfId="175"/>
    <cellStyle name="Output Report Heading" xfId="176"/>
    <cellStyle name="Output Report Title" xfId="177"/>
    <cellStyle name="Percent" xfId="824" builtinId="5"/>
    <cellStyle name="Percent 10" xfId="577"/>
    <cellStyle name="Percent 10 2" xfId="680"/>
    <cellStyle name="Percent 11" xfId="588"/>
    <cellStyle name="Percent 2" xfId="118"/>
    <cellStyle name="Percent 2 2" xfId="119"/>
    <cellStyle name="Percent 2 2 2" xfId="161"/>
    <cellStyle name="Percent 2 3" xfId="578"/>
    <cellStyle name="Percent 2 3 2" xfId="579"/>
    <cellStyle name="Percent 2 4" xfId="580"/>
    <cellStyle name="Percent 2 5" xfId="581"/>
    <cellStyle name="Percent 2 5 2" xfId="681"/>
    <cellStyle name="Percent 2 6" xfId="632"/>
    <cellStyle name="Percent 3" xfId="120"/>
    <cellStyle name="Percent 3 2" xfId="172"/>
    <cellStyle name="Percent 3 3" xfId="162"/>
    <cellStyle name="Percent 4" xfId="121"/>
    <cellStyle name="Percent 4 2" xfId="122"/>
    <cellStyle name="Percent 4 2 2" xfId="164"/>
    <cellStyle name="Percent 4 3" xfId="163"/>
    <cellStyle name="Percent 5" xfId="123"/>
    <cellStyle name="Percent 6" xfId="117"/>
    <cellStyle name="Percent 6 2" xfId="582"/>
    <cellStyle name="Percent 7" xfId="166"/>
    <cellStyle name="Percent 8" xfId="583"/>
    <cellStyle name="Percent 9" xfId="584"/>
    <cellStyle name="periodHeader" xfId="124"/>
    <cellStyle name="Rubrik" xfId="125"/>
    <cellStyle name="Rubrik 1" xfId="126"/>
    <cellStyle name="Rubrik 1 2" xfId="266"/>
    <cellStyle name="Rubrik 2" xfId="127"/>
    <cellStyle name="Rubrik 2 2" xfId="267"/>
    <cellStyle name="Rubrik 3" xfId="128"/>
    <cellStyle name="Rubrik 3 2" xfId="268"/>
    <cellStyle name="Rubrik 4" xfId="129"/>
    <cellStyle name="Rubrik 4 2" xfId="269"/>
    <cellStyle name="Rubrik 5" xfId="265"/>
    <cellStyle name="SEB Green Background" xfId="130"/>
    <cellStyle name="SEB Header" xfId="131"/>
    <cellStyle name="SEB Normal" xfId="132"/>
    <cellStyle name="SEB Table Header Row" xfId="133"/>
    <cellStyle name="SEB Table Row" xfId="134"/>
    <cellStyle name="Style 1" xfId="135"/>
    <cellStyle name="Summa" xfId="136"/>
    <cellStyle name="Summa 2" xfId="270"/>
    <cellStyle name="Title 2" xfId="137"/>
    <cellStyle name="Title 2 2" xfId="271"/>
    <cellStyle name="Title 2 2 2" xfId="633"/>
    <cellStyle name="Title 3" xfId="585"/>
    <cellStyle name="Total 2" xfId="138"/>
    <cellStyle name="Total 2 2" xfId="272"/>
    <cellStyle name="Total 2 2 2" xfId="634"/>
    <cellStyle name="Total 3" xfId="586"/>
    <cellStyle name="Tusental (0)_Antal år" xfId="178"/>
    <cellStyle name="Tusental_5.1 CounterParty Risk" xfId="139"/>
    <cellStyle name="Urmo_D-Options" xfId="140"/>
    <cellStyle name="Utdata" xfId="141"/>
    <cellStyle name="Utdata 2" xfId="273"/>
    <cellStyle name="Valuta (0)_Antal år" xfId="179"/>
    <cellStyle name="Warning Text 2" xfId="142"/>
    <cellStyle name="Warning Text 2 2" xfId="274"/>
    <cellStyle name="Warning Text 2 2 2" xfId="635"/>
    <cellStyle name="Warning Text 3" xfId="587"/>
    <cellStyle name="Varningstext" xfId="143"/>
  </cellStyles>
  <dxfs count="0"/>
  <tableStyles count="0" defaultTableStyle="TableStyleMedium2" defaultPivotStyle="PivotStyleLight16"/>
  <colors>
    <mruColors>
      <color rgb="FFC0C0C0"/>
      <color rgb="FFFF6161"/>
      <color rgb="FF4F9AFF"/>
      <color rgb="FFD9D9D9"/>
      <color rgb="FFFFC0FF"/>
      <color rgb="FF0070FF"/>
      <color rgb="FFFFC000"/>
      <color rgb="FF0092AA"/>
      <color rgb="FFFFFFCC"/>
      <color rgb="FFFFE89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RO%20Office\Risk%20Aggregation\Pillar%203\Pillar%203%202011\Excel_data\Old%20Excel%202010\P3.Seciritisation%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uritisations 2010"/>
      <sheetName val="Sheet1"/>
      <sheetName val="Sheet2"/>
      <sheetName val="#REF"/>
      <sheetName val="About"/>
      <sheetName val="1. Insurance"/>
    </sheetNames>
    <sheetDataSet>
      <sheetData sheetId="0">
        <row r="83">
          <cell r="G83">
            <v>1000000</v>
          </cell>
        </row>
      </sheetData>
      <sheetData sheetId="1"/>
      <sheetData sheetId="2"/>
      <sheetData sheetId="3" refreshError="1"/>
      <sheetData sheetId="4" refreshError="1"/>
      <sheetData sheetId="5" refreshError="1"/>
    </sheetDataSet>
  </externalBook>
</externalLink>
</file>

<file path=xl/theme/theme1.xml><?xml version="1.0" encoding="utf-8"?>
<a:theme xmlns:a="http://schemas.openxmlformats.org/drawingml/2006/main" name="SEB 2017">
  <a:themeElements>
    <a:clrScheme name="SEB Colors 2017">
      <a:dk1>
        <a:sysClr val="windowText" lastClr="000000"/>
      </a:dk1>
      <a:lt1>
        <a:sysClr val="window" lastClr="FFFFFF"/>
      </a:lt1>
      <a:dk2>
        <a:srgbClr val="B2B2B2"/>
      </a:dk2>
      <a:lt2>
        <a:srgbClr val="F0F0F0"/>
      </a:lt2>
      <a:accent1>
        <a:srgbClr val="8ACA34"/>
      </a:accent1>
      <a:accent2>
        <a:srgbClr val="66499E"/>
      </a:accent2>
      <a:accent3>
        <a:srgbClr val="24B9FC"/>
      </a:accent3>
      <a:accent4>
        <a:srgbClr val="FEC111"/>
      </a:accent4>
      <a:accent5>
        <a:srgbClr val="E94539"/>
      </a:accent5>
      <a:accent6>
        <a:srgbClr val="B2B2B2"/>
      </a:accent6>
      <a:hlink>
        <a:srgbClr val="FFE081"/>
      </a:hlink>
      <a:folHlink>
        <a:srgbClr val="EB8182"/>
      </a:folHlink>
    </a:clrScheme>
    <a:fontScheme name="SEB SansSerif">
      <a:majorFont>
        <a:latin typeface="SEB SansSerif"/>
        <a:ea typeface=""/>
        <a:cs typeface=""/>
      </a:majorFont>
      <a:minorFont>
        <a:latin typeface="SEB Sans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0F0F0"/>
        </a:solidFill>
        <a:ln w="19050">
          <a:noFill/>
        </a:ln>
      </a:spPr>
      <a:bodyPr rot="0" spcFirstLastPara="0" vertOverflow="overflow" horzOverflow="overflow" vert="horz" wrap="square" lIns="72000" tIns="36000" rIns="72000" bIns="36000" numCol="1" spcCol="0" rtlCol="0" fromWordArt="0" anchor="t" anchorCtr="0" forceAA="0" compatLnSpc="1">
        <a:prstTxWarp prst="textNoShape">
          <a:avLst/>
        </a:prstTxWarp>
        <a:noAutofit/>
      </a:bodyPr>
      <a:lstStyle>
        <a:defPPr>
          <a:defRPr sz="1400" dirty="0" err="1"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lIns="72000" tIns="36000" rIns="72000" bIns="36000" rtlCol="0">
        <a:spAutoFit/>
      </a:bodyPr>
      <a:lstStyle>
        <a:defPPr>
          <a:defRPr sz="1400" dirty="0" smtClean="0"/>
        </a:defPPr>
      </a:lstStyle>
    </a:txDef>
  </a:objectDefaults>
  <a:extraClrSchemeLst/>
  <a:custClrLst>
    <a:custClr name="SEB Green">
      <a:srgbClr val="A3D830"/>
    </a:custClr>
    <a:custClr name="SEB Color 2">
      <a:srgbClr val="B5E05B"/>
    </a:custClr>
    <a:custClr name="SEB Color 3">
      <a:srgbClr val="C7E987"/>
    </a:custClr>
    <a:custClr name="SEB Color 4">
      <a:srgbClr val="D8F1B2"/>
    </a:custClr>
    <a:custClr name="SEB Color 5">
      <a:srgbClr val="005F71"/>
    </a:custClr>
    <a:custClr name="SEB Color 6">
      <a:srgbClr val="5494A0"/>
    </a:custClr>
    <a:custClr name="SEB Color 7">
      <a:srgbClr val="A8C8CF"/>
    </a:custClr>
    <a:custClr name="SEB Color 8">
      <a:srgbClr val="E2ECEE"/>
    </a:custClr>
    <a:custClr name="SEB Color 9">
      <a:srgbClr val="0092AA"/>
    </a:custClr>
    <a:custClr name="SEB Color 10">
      <a:srgbClr val="54B6C0"/>
    </a:custClr>
    <a:custClr name="SEB Color 11">
      <a:srgbClr val="CFEFF5"/>
    </a:custClr>
    <a:custClr name="SEB Color 12">
      <a:srgbClr val="E3F5F9"/>
    </a:custClr>
    <a:custClr name="SEB Color 13">
      <a:srgbClr val="8A1B60"/>
    </a:custClr>
    <a:custClr name="SEB Color 14">
      <a:srgbClr val="B16694"/>
    </a:custClr>
    <a:custClr name="SEB Color 15">
      <a:srgbClr val="D7B1C9"/>
    </a:custClr>
    <a:custClr name="SEB Color 16">
      <a:srgbClr val="F2E6EC"/>
    </a:custClr>
    <a:custClr name="SEB Color 17">
      <a:srgbClr val="725274"/>
    </a:custClr>
    <a:custClr name="SEB Color 18">
      <a:srgbClr val="A07EA3"/>
    </a:custClr>
    <a:custClr name="SEB Color 19">
      <a:srgbClr val="BFA8C1"/>
    </a:custClr>
    <a:custClr name="SEB Color 20">
      <a:srgbClr val="E9D3E0"/>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18"/>
  <sheetViews>
    <sheetView tabSelected="1" zoomScale="80" zoomScaleNormal="80" workbookViewId="0"/>
  </sheetViews>
  <sheetFormatPr defaultColWidth="9" defaultRowHeight="12.75" x14ac:dyDescent="0.2"/>
  <cols>
    <col min="1" max="1" width="6.75" style="58" customWidth="1"/>
    <col min="2" max="2" width="11.375" style="18" customWidth="1"/>
    <col min="3" max="3" width="84" style="85" bestFit="1" customWidth="1"/>
    <col min="4" max="4" width="11.5" style="84" customWidth="1"/>
    <col min="5" max="246" width="9" style="18"/>
    <col min="247" max="247" width="76.875" style="18" customWidth="1"/>
    <col min="248" max="249" width="13.75" style="18" customWidth="1"/>
    <col min="250" max="251" width="11" style="18" customWidth="1"/>
    <col min="252" max="252" width="1.375" style="18" customWidth="1"/>
    <col min="253" max="254" width="13.75" style="18" customWidth="1"/>
    <col min="255" max="255" width="10.375" style="18" customWidth="1"/>
    <col min="256" max="256" width="14" style="18" customWidth="1"/>
    <col min="257" max="502" width="9" style="18"/>
    <col min="503" max="503" width="76.875" style="18" customWidth="1"/>
    <col min="504" max="505" width="13.75" style="18" customWidth="1"/>
    <col min="506" max="507" width="11" style="18" customWidth="1"/>
    <col min="508" max="508" width="1.375" style="18" customWidth="1"/>
    <col min="509" max="510" width="13.75" style="18" customWidth="1"/>
    <col min="511" max="511" width="10.375" style="18" customWidth="1"/>
    <col min="512" max="512" width="14" style="18" customWidth="1"/>
    <col min="513" max="758" width="9" style="18"/>
    <col min="759" max="759" width="76.875" style="18" customWidth="1"/>
    <col min="760" max="761" width="13.75" style="18" customWidth="1"/>
    <col min="762" max="763" width="11" style="18" customWidth="1"/>
    <col min="764" max="764" width="1.375" style="18" customWidth="1"/>
    <col min="765" max="766" width="13.75" style="18" customWidth="1"/>
    <col min="767" max="767" width="10.375" style="18" customWidth="1"/>
    <col min="768" max="768" width="14" style="18" customWidth="1"/>
    <col min="769" max="1014" width="9" style="18"/>
    <col min="1015" max="1015" width="76.875" style="18" customWidth="1"/>
    <col min="1016" max="1017" width="13.75" style="18" customWidth="1"/>
    <col min="1018" max="1019" width="11" style="18" customWidth="1"/>
    <col min="1020" max="1020" width="1.375" style="18" customWidth="1"/>
    <col min="1021" max="1022" width="13.75" style="18" customWidth="1"/>
    <col min="1023" max="1023" width="10.375" style="18" customWidth="1"/>
    <col min="1024" max="1024" width="14" style="18" customWidth="1"/>
    <col min="1025" max="1270" width="9" style="18"/>
    <col min="1271" max="1271" width="76.875" style="18" customWidth="1"/>
    <col min="1272" max="1273" width="13.75" style="18" customWidth="1"/>
    <col min="1274" max="1275" width="11" style="18" customWidth="1"/>
    <col min="1276" max="1276" width="1.375" style="18" customWidth="1"/>
    <col min="1277" max="1278" width="13.75" style="18" customWidth="1"/>
    <col min="1279" max="1279" width="10.375" style="18" customWidth="1"/>
    <col min="1280" max="1280" width="14" style="18" customWidth="1"/>
    <col min="1281" max="1526" width="9" style="18"/>
    <col min="1527" max="1527" width="76.875" style="18" customWidth="1"/>
    <col min="1528" max="1529" width="13.75" style="18" customWidth="1"/>
    <col min="1530" max="1531" width="11" style="18" customWidth="1"/>
    <col min="1532" max="1532" width="1.375" style="18" customWidth="1"/>
    <col min="1533" max="1534" width="13.75" style="18" customWidth="1"/>
    <col min="1535" max="1535" width="10.375" style="18" customWidth="1"/>
    <col min="1536" max="1536" width="14" style="18" customWidth="1"/>
    <col min="1537" max="1782" width="9" style="18"/>
    <col min="1783" max="1783" width="76.875" style="18" customWidth="1"/>
    <col min="1784" max="1785" width="13.75" style="18" customWidth="1"/>
    <col min="1786" max="1787" width="11" style="18" customWidth="1"/>
    <col min="1788" max="1788" width="1.375" style="18" customWidth="1"/>
    <col min="1789" max="1790" width="13.75" style="18" customWidth="1"/>
    <col min="1791" max="1791" width="10.375" style="18" customWidth="1"/>
    <col min="1792" max="1792" width="14" style="18" customWidth="1"/>
    <col min="1793" max="2038" width="9" style="18"/>
    <col min="2039" max="2039" width="76.875" style="18" customWidth="1"/>
    <col min="2040" max="2041" width="13.75" style="18" customWidth="1"/>
    <col min="2042" max="2043" width="11" style="18" customWidth="1"/>
    <col min="2044" max="2044" width="1.375" style="18" customWidth="1"/>
    <col min="2045" max="2046" width="13.75" style="18" customWidth="1"/>
    <col min="2047" max="2047" width="10.375" style="18" customWidth="1"/>
    <col min="2048" max="2048" width="14" style="18" customWidth="1"/>
    <col min="2049" max="2294" width="9" style="18"/>
    <col min="2295" max="2295" width="76.875" style="18" customWidth="1"/>
    <col min="2296" max="2297" width="13.75" style="18" customWidth="1"/>
    <col min="2298" max="2299" width="11" style="18" customWidth="1"/>
    <col min="2300" max="2300" width="1.375" style="18" customWidth="1"/>
    <col min="2301" max="2302" width="13.75" style="18" customWidth="1"/>
    <col min="2303" max="2303" width="10.375" style="18" customWidth="1"/>
    <col min="2304" max="2304" width="14" style="18" customWidth="1"/>
    <col min="2305" max="2550" width="9" style="18"/>
    <col min="2551" max="2551" width="76.875" style="18" customWidth="1"/>
    <col min="2552" max="2553" width="13.75" style="18" customWidth="1"/>
    <col min="2554" max="2555" width="11" style="18" customWidth="1"/>
    <col min="2556" max="2556" width="1.375" style="18" customWidth="1"/>
    <col min="2557" max="2558" width="13.75" style="18" customWidth="1"/>
    <col min="2559" max="2559" width="10.375" style="18" customWidth="1"/>
    <col min="2560" max="2560" width="14" style="18" customWidth="1"/>
    <col min="2561" max="2806" width="9" style="18"/>
    <col min="2807" max="2807" width="76.875" style="18" customWidth="1"/>
    <col min="2808" max="2809" width="13.75" style="18" customWidth="1"/>
    <col min="2810" max="2811" width="11" style="18" customWidth="1"/>
    <col min="2812" max="2812" width="1.375" style="18" customWidth="1"/>
    <col min="2813" max="2814" width="13.75" style="18" customWidth="1"/>
    <col min="2815" max="2815" width="10.375" style="18" customWidth="1"/>
    <col min="2816" max="2816" width="14" style="18" customWidth="1"/>
    <col min="2817" max="3062" width="9" style="18"/>
    <col min="3063" max="3063" width="76.875" style="18" customWidth="1"/>
    <col min="3064" max="3065" width="13.75" style="18" customWidth="1"/>
    <col min="3066" max="3067" width="11" style="18" customWidth="1"/>
    <col min="3068" max="3068" width="1.375" style="18" customWidth="1"/>
    <col min="3069" max="3070" width="13.75" style="18" customWidth="1"/>
    <col min="3071" max="3071" width="10.375" style="18" customWidth="1"/>
    <col min="3072" max="3072" width="14" style="18" customWidth="1"/>
    <col min="3073" max="3318" width="9" style="18"/>
    <col min="3319" max="3319" width="76.875" style="18" customWidth="1"/>
    <col min="3320" max="3321" width="13.75" style="18" customWidth="1"/>
    <col min="3322" max="3323" width="11" style="18" customWidth="1"/>
    <col min="3324" max="3324" width="1.375" style="18" customWidth="1"/>
    <col min="3325" max="3326" width="13.75" style="18" customWidth="1"/>
    <col min="3327" max="3327" width="10.375" style="18" customWidth="1"/>
    <col min="3328" max="3328" width="14" style="18" customWidth="1"/>
    <col min="3329" max="3574" width="9" style="18"/>
    <col min="3575" max="3575" width="76.875" style="18" customWidth="1"/>
    <col min="3576" max="3577" width="13.75" style="18" customWidth="1"/>
    <col min="3578" max="3579" width="11" style="18" customWidth="1"/>
    <col min="3580" max="3580" width="1.375" style="18" customWidth="1"/>
    <col min="3581" max="3582" width="13.75" style="18" customWidth="1"/>
    <col min="3583" max="3583" width="10.375" style="18" customWidth="1"/>
    <col min="3584" max="3584" width="14" style="18" customWidth="1"/>
    <col min="3585" max="3830" width="9" style="18"/>
    <col min="3831" max="3831" width="76.875" style="18" customWidth="1"/>
    <col min="3832" max="3833" width="13.75" style="18" customWidth="1"/>
    <col min="3834" max="3835" width="11" style="18" customWidth="1"/>
    <col min="3836" max="3836" width="1.375" style="18" customWidth="1"/>
    <col min="3837" max="3838" width="13.75" style="18" customWidth="1"/>
    <col min="3839" max="3839" width="10.375" style="18" customWidth="1"/>
    <col min="3840" max="3840" width="14" style="18" customWidth="1"/>
    <col min="3841" max="4086" width="9" style="18"/>
    <col min="4087" max="4087" width="76.875" style="18" customWidth="1"/>
    <col min="4088" max="4089" width="13.75" style="18" customWidth="1"/>
    <col min="4090" max="4091" width="11" style="18" customWidth="1"/>
    <col min="4092" max="4092" width="1.375" style="18" customWidth="1"/>
    <col min="4093" max="4094" width="13.75" style="18" customWidth="1"/>
    <col min="4095" max="4095" width="10.375" style="18" customWidth="1"/>
    <col min="4096" max="4096" width="14" style="18" customWidth="1"/>
    <col min="4097" max="4342" width="9" style="18"/>
    <col min="4343" max="4343" width="76.875" style="18" customWidth="1"/>
    <col min="4344" max="4345" width="13.75" style="18" customWidth="1"/>
    <col min="4346" max="4347" width="11" style="18" customWidth="1"/>
    <col min="4348" max="4348" width="1.375" style="18" customWidth="1"/>
    <col min="4349" max="4350" width="13.75" style="18" customWidth="1"/>
    <col min="4351" max="4351" width="10.375" style="18" customWidth="1"/>
    <col min="4352" max="4352" width="14" style="18" customWidth="1"/>
    <col min="4353" max="4598" width="9" style="18"/>
    <col min="4599" max="4599" width="76.875" style="18" customWidth="1"/>
    <col min="4600" max="4601" width="13.75" style="18" customWidth="1"/>
    <col min="4602" max="4603" width="11" style="18" customWidth="1"/>
    <col min="4604" max="4604" width="1.375" style="18" customWidth="1"/>
    <col min="4605" max="4606" width="13.75" style="18" customWidth="1"/>
    <col min="4607" max="4607" width="10.375" style="18" customWidth="1"/>
    <col min="4608" max="4608" width="14" style="18" customWidth="1"/>
    <col min="4609" max="4854" width="9" style="18"/>
    <col min="4855" max="4855" width="76.875" style="18" customWidth="1"/>
    <col min="4856" max="4857" width="13.75" style="18" customWidth="1"/>
    <col min="4858" max="4859" width="11" style="18" customWidth="1"/>
    <col min="4860" max="4860" width="1.375" style="18" customWidth="1"/>
    <col min="4861" max="4862" width="13.75" style="18" customWidth="1"/>
    <col min="4863" max="4863" width="10.375" style="18" customWidth="1"/>
    <col min="4864" max="4864" width="14" style="18" customWidth="1"/>
    <col min="4865" max="5110" width="9" style="18"/>
    <col min="5111" max="5111" width="76.875" style="18" customWidth="1"/>
    <col min="5112" max="5113" width="13.75" style="18" customWidth="1"/>
    <col min="5114" max="5115" width="11" style="18" customWidth="1"/>
    <col min="5116" max="5116" width="1.375" style="18" customWidth="1"/>
    <col min="5117" max="5118" width="13.75" style="18" customWidth="1"/>
    <col min="5119" max="5119" width="10.375" style="18" customWidth="1"/>
    <col min="5120" max="5120" width="14" style="18" customWidth="1"/>
    <col min="5121" max="5366" width="9" style="18"/>
    <col min="5367" max="5367" width="76.875" style="18" customWidth="1"/>
    <col min="5368" max="5369" width="13.75" style="18" customWidth="1"/>
    <col min="5370" max="5371" width="11" style="18" customWidth="1"/>
    <col min="5372" max="5372" width="1.375" style="18" customWidth="1"/>
    <col min="5373" max="5374" width="13.75" style="18" customWidth="1"/>
    <col min="5375" max="5375" width="10.375" style="18" customWidth="1"/>
    <col min="5376" max="5376" width="14" style="18" customWidth="1"/>
    <col min="5377" max="5622" width="9" style="18"/>
    <col min="5623" max="5623" width="76.875" style="18" customWidth="1"/>
    <col min="5624" max="5625" width="13.75" style="18" customWidth="1"/>
    <col min="5626" max="5627" width="11" style="18" customWidth="1"/>
    <col min="5628" max="5628" width="1.375" style="18" customWidth="1"/>
    <col min="5629" max="5630" width="13.75" style="18" customWidth="1"/>
    <col min="5631" max="5631" width="10.375" style="18" customWidth="1"/>
    <col min="5632" max="5632" width="14" style="18" customWidth="1"/>
    <col min="5633" max="5878" width="9" style="18"/>
    <col min="5879" max="5879" width="76.875" style="18" customWidth="1"/>
    <col min="5880" max="5881" width="13.75" style="18" customWidth="1"/>
    <col min="5882" max="5883" width="11" style="18" customWidth="1"/>
    <col min="5884" max="5884" width="1.375" style="18" customWidth="1"/>
    <col min="5885" max="5886" width="13.75" style="18" customWidth="1"/>
    <col min="5887" max="5887" width="10.375" style="18" customWidth="1"/>
    <col min="5888" max="5888" width="14" style="18" customWidth="1"/>
    <col min="5889" max="6134" width="9" style="18"/>
    <col min="6135" max="6135" width="76.875" style="18" customWidth="1"/>
    <col min="6136" max="6137" width="13.75" style="18" customWidth="1"/>
    <col min="6138" max="6139" width="11" style="18" customWidth="1"/>
    <col min="6140" max="6140" width="1.375" style="18" customWidth="1"/>
    <col min="6141" max="6142" width="13.75" style="18" customWidth="1"/>
    <col min="6143" max="6143" width="10.375" style="18" customWidth="1"/>
    <col min="6144" max="6144" width="14" style="18" customWidth="1"/>
    <col min="6145" max="6390" width="9" style="18"/>
    <col min="6391" max="6391" width="76.875" style="18" customWidth="1"/>
    <col min="6392" max="6393" width="13.75" style="18" customWidth="1"/>
    <col min="6394" max="6395" width="11" style="18" customWidth="1"/>
    <col min="6396" max="6396" width="1.375" style="18" customWidth="1"/>
    <col min="6397" max="6398" width="13.75" style="18" customWidth="1"/>
    <col min="6399" max="6399" width="10.375" style="18" customWidth="1"/>
    <col min="6400" max="6400" width="14" style="18" customWidth="1"/>
    <col min="6401" max="6646" width="9" style="18"/>
    <col min="6647" max="6647" width="76.875" style="18" customWidth="1"/>
    <col min="6648" max="6649" width="13.75" style="18" customWidth="1"/>
    <col min="6650" max="6651" width="11" style="18" customWidth="1"/>
    <col min="6652" max="6652" width="1.375" style="18" customWidth="1"/>
    <col min="6653" max="6654" width="13.75" style="18" customWidth="1"/>
    <col min="6655" max="6655" width="10.375" style="18" customWidth="1"/>
    <col min="6656" max="6656" width="14" style="18" customWidth="1"/>
    <col min="6657" max="6902" width="9" style="18"/>
    <col min="6903" max="6903" width="76.875" style="18" customWidth="1"/>
    <col min="6904" max="6905" width="13.75" style="18" customWidth="1"/>
    <col min="6906" max="6907" width="11" style="18" customWidth="1"/>
    <col min="6908" max="6908" width="1.375" style="18" customWidth="1"/>
    <col min="6909" max="6910" width="13.75" style="18" customWidth="1"/>
    <col min="6911" max="6911" width="10.375" style="18" customWidth="1"/>
    <col min="6912" max="6912" width="14" style="18" customWidth="1"/>
    <col min="6913" max="7158" width="9" style="18"/>
    <col min="7159" max="7159" width="76.875" style="18" customWidth="1"/>
    <col min="7160" max="7161" width="13.75" style="18" customWidth="1"/>
    <col min="7162" max="7163" width="11" style="18" customWidth="1"/>
    <col min="7164" max="7164" width="1.375" style="18" customWidth="1"/>
    <col min="7165" max="7166" width="13.75" style="18" customWidth="1"/>
    <col min="7167" max="7167" width="10.375" style="18" customWidth="1"/>
    <col min="7168" max="7168" width="14" style="18" customWidth="1"/>
    <col min="7169" max="7414" width="9" style="18"/>
    <col min="7415" max="7415" width="76.875" style="18" customWidth="1"/>
    <col min="7416" max="7417" width="13.75" style="18" customWidth="1"/>
    <col min="7418" max="7419" width="11" style="18" customWidth="1"/>
    <col min="7420" max="7420" width="1.375" style="18" customWidth="1"/>
    <col min="7421" max="7422" width="13.75" style="18" customWidth="1"/>
    <col min="7423" max="7423" width="10.375" style="18" customWidth="1"/>
    <col min="7424" max="7424" width="14" style="18" customWidth="1"/>
    <col min="7425" max="7670" width="9" style="18"/>
    <col min="7671" max="7671" width="76.875" style="18" customWidth="1"/>
    <col min="7672" max="7673" width="13.75" style="18" customWidth="1"/>
    <col min="7674" max="7675" width="11" style="18" customWidth="1"/>
    <col min="7676" max="7676" width="1.375" style="18" customWidth="1"/>
    <col min="7677" max="7678" width="13.75" style="18" customWidth="1"/>
    <col min="7679" max="7679" width="10.375" style="18" customWidth="1"/>
    <col min="7680" max="7680" width="14" style="18" customWidth="1"/>
    <col min="7681" max="7926" width="9" style="18"/>
    <col min="7927" max="7927" width="76.875" style="18" customWidth="1"/>
    <col min="7928" max="7929" width="13.75" style="18" customWidth="1"/>
    <col min="7930" max="7931" width="11" style="18" customWidth="1"/>
    <col min="7932" max="7932" width="1.375" style="18" customWidth="1"/>
    <col min="7933" max="7934" width="13.75" style="18" customWidth="1"/>
    <col min="7935" max="7935" width="10.375" style="18" customWidth="1"/>
    <col min="7936" max="7936" width="14" style="18" customWidth="1"/>
    <col min="7937" max="8182" width="9" style="18"/>
    <col min="8183" max="8183" width="76.875" style="18" customWidth="1"/>
    <col min="8184" max="8185" width="13.75" style="18" customWidth="1"/>
    <col min="8186" max="8187" width="11" style="18" customWidth="1"/>
    <col min="8188" max="8188" width="1.375" style="18" customWidth="1"/>
    <col min="8189" max="8190" width="13.75" style="18" customWidth="1"/>
    <col min="8191" max="8191" width="10.375" style="18" customWidth="1"/>
    <col min="8192" max="8192" width="14" style="18" customWidth="1"/>
    <col min="8193" max="8438" width="9" style="18"/>
    <col min="8439" max="8439" width="76.875" style="18" customWidth="1"/>
    <col min="8440" max="8441" width="13.75" style="18" customWidth="1"/>
    <col min="8442" max="8443" width="11" style="18" customWidth="1"/>
    <col min="8444" max="8444" width="1.375" style="18" customWidth="1"/>
    <col min="8445" max="8446" width="13.75" style="18" customWidth="1"/>
    <col min="8447" max="8447" width="10.375" style="18" customWidth="1"/>
    <col min="8448" max="8448" width="14" style="18" customWidth="1"/>
    <col min="8449" max="8694" width="9" style="18"/>
    <col min="8695" max="8695" width="76.875" style="18" customWidth="1"/>
    <col min="8696" max="8697" width="13.75" style="18" customWidth="1"/>
    <col min="8698" max="8699" width="11" style="18" customWidth="1"/>
    <col min="8700" max="8700" width="1.375" style="18" customWidth="1"/>
    <col min="8701" max="8702" width="13.75" style="18" customWidth="1"/>
    <col min="8703" max="8703" width="10.375" style="18" customWidth="1"/>
    <col min="8704" max="8704" width="14" style="18" customWidth="1"/>
    <col min="8705" max="8950" width="9" style="18"/>
    <col min="8951" max="8951" width="76.875" style="18" customWidth="1"/>
    <col min="8952" max="8953" width="13.75" style="18" customWidth="1"/>
    <col min="8954" max="8955" width="11" style="18" customWidth="1"/>
    <col min="8956" max="8956" width="1.375" style="18" customWidth="1"/>
    <col min="8957" max="8958" width="13.75" style="18" customWidth="1"/>
    <col min="8959" max="8959" width="10.375" style="18" customWidth="1"/>
    <col min="8960" max="8960" width="14" style="18" customWidth="1"/>
    <col min="8961" max="9206" width="9" style="18"/>
    <col min="9207" max="9207" width="76.875" style="18" customWidth="1"/>
    <col min="9208" max="9209" width="13.75" style="18" customWidth="1"/>
    <col min="9210" max="9211" width="11" style="18" customWidth="1"/>
    <col min="9212" max="9212" width="1.375" style="18" customWidth="1"/>
    <col min="9213" max="9214" width="13.75" style="18" customWidth="1"/>
    <col min="9215" max="9215" width="10.375" style="18" customWidth="1"/>
    <col min="9216" max="9216" width="14" style="18" customWidth="1"/>
    <col min="9217" max="9462" width="9" style="18"/>
    <col min="9463" max="9463" width="76.875" style="18" customWidth="1"/>
    <col min="9464" max="9465" width="13.75" style="18" customWidth="1"/>
    <col min="9466" max="9467" width="11" style="18" customWidth="1"/>
    <col min="9468" max="9468" width="1.375" style="18" customWidth="1"/>
    <col min="9469" max="9470" width="13.75" style="18" customWidth="1"/>
    <col min="9471" max="9471" width="10.375" style="18" customWidth="1"/>
    <col min="9472" max="9472" width="14" style="18" customWidth="1"/>
    <col min="9473" max="9718" width="9" style="18"/>
    <col min="9719" max="9719" width="76.875" style="18" customWidth="1"/>
    <col min="9720" max="9721" width="13.75" style="18" customWidth="1"/>
    <col min="9722" max="9723" width="11" style="18" customWidth="1"/>
    <col min="9724" max="9724" width="1.375" style="18" customWidth="1"/>
    <col min="9725" max="9726" width="13.75" style="18" customWidth="1"/>
    <col min="9727" max="9727" width="10.375" style="18" customWidth="1"/>
    <col min="9728" max="9728" width="14" style="18" customWidth="1"/>
    <col min="9729" max="9974" width="9" style="18"/>
    <col min="9975" max="9975" width="76.875" style="18" customWidth="1"/>
    <col min="9976" max="9977" width="13.75" style="18" customWidth="1"/>
    <col min="9978" max="9979" width="11" style="18" customWidth="1"/>
    <col min="9980" max="9980" width="1.375" style="18" customWidth="1"/>
    <col min="9981" max="9982" width="13.75" style="18" customWidth="1"/>
    <col min="9983" max="9983" width="10.375" style="18" customWidth="1"/>
    <col min="9984" max="9984" width="14" style="18" customWidth="1"/>
    <col min="9985" max="10230" width="9" style="18"/>
    <col min="10231" max="10231" width="76.875" style="18" customWidth="1"/>
    <col min="10232" max="10233" width="13.75" style="18" customWidth="1"/>
    <col min="10234" max="10235" width="11" style="18" customWidth="1"/>
    <col min="10236" max="10236" width="1.375" style="18" customWidth="1"/>
    <col min="10237" max="10238" width="13.75" style="18" customWidth="1"/>
    <col min="10239" max="10239" width="10.375" style="18" customWidth="1"/>
    <col min="10240" max="10240" width="14" style="18" customWidth="1"/>
    <col min="10241" max="10486" width="9" style="18"/>
    <col min="10487" max="10487" width="76.875" style="18" customWidth="1"/>
    <col min="10488" max="10489" width="13.75" style="18" customWidth="1"/>
    <col min="10490" max="10491" width="11" style="18" customWidth="1"/>
    <col min="10492" max="10492" width="1.375" style="18" customWidth="1"/>
    <col min="10493" max="10494" width="13.75" style="18" customWidth="1"/>
    <col min="10495" max="10495" width="10.375" style="18" customWidth="1"/>
    <col min="10496" max="10496" width="14" style="18" customWidth="1"/>
    <col min="10497" max="10742" width="9" style="18"/>
    <col min="10743" max="10743" width="76.875" style="18" customWidth="1"/>
    <col min="10744" max="10745" width="13.75" style="18" customWidth="1"/>
    <col min="10746" max="10747" width="11" style="18" customWidth="1"/>
    <col min="10748" max="10748" width="1.375" style="18" customWidth="1"/>
    <col min="10749" max="10750" width="13.75" style="18" customWidth="1"/>
    <col min="10751" max="10751" width="10.375" style="18" customWidth="1"/>
    <col min="10752" max="10752" width="14" style="18" customWidth="1"/>
    <col min="10753" max="10998" width="9" style="18"/>
    <col min="10999" max="10999" width="76.875" style="18" customWidth="1"/>
    <col min="11000" max="11001" width="13.75" style="18" customWidth="1"/>
    <col min="11002" max="11003" width="11" style="18" customWidth="1"/>
    <col min="11004" max="11004" width="1.375" style="18" customWidth="1"/>
    <col min="11005" max="11006" width="13.75" style="18" customWidth="1"/>
    <col min="11007" max="11007" width="10.375" style="18" customWidth="1"/>
    <col min="11008" max="11008" width="14" style="18" customWidth="1"/>
    <col min="11009" max="11254" width="9" style="18"/>
    <col min="11255" max="11255" width="76.875" style="18" customWidth="1"/>
    <col min="11256" max="11257" width="13.75" style="18" customWidth="1"/>
    <col min="11258" max="11259" width="11" style="18" customWidth="1"/>
    <col min="11260" max="11260" width="1.375" style="18" customWidth="1"/>
    <col min="11261" max="11262" width="13.75" style="18" customWidth="1"/>
    <col min="11263" max="11263" width="10.375" style="18" customWidth="1"/>
    <col min="11264" max="11264" width="14" style="18" customWidth="1"/>
    <col min="11265" max="11510" width="9" style="18"/>
    <col min="11511" max="11511" width="76.875" style="18" customWidth="1"/>
    <col min="11512" max="11513" width="13.75" style="18" customWidth="1"/>
    <col min="11514" max="11515" width="11" style="18" customWidth="1"/>
    <col min="11516" max="11516" width="1.375" style="18" customWidth="1"/>
    <col min="11517" max="11518" width="13.75" style="18" customWidth="1"/>
    <col min="11519" max="11519" width="10.375" style="18" customWidth="1"/>
    <col min="11520" max="11520" width="14" style="18" customWidth="1"/>
    <col min="11521" max="11766" width="9" style="18"/>
    <col min="11767" max="11767" width="76.875" style="18" customWidth="1"/>
    <col min="11768" max="11769" width="13.75" style="18" customWidth="1"/>
    <col min="11770" max="11771" width="11" style="18" customWidth="1"/>
    <col min="11772" max="11772" width="1.375" style="18" customWidth="1"/>
    <col min="11773" max="11774" width="13.75" style="18" customWidth="1"/>
    <col min="11775" max="11775" width="10.375" style="18" customWidth="1"/>
    <col min="11776" max="11776" width="14" style="18" customWidth="1"/>
    <col min="11777" max="12022" width="9" style="18"/>
    <col min="12023" max="12023" width="76.875" style="18" customWidth="1"/>
    <col min="12024" max="12025" width="13.75" style="18" customWidth="1"/>
    <col min="12026" max="12027" width="11" style="18" customWidth="1"/>
    <col min="12028" max="12028" width="1.375" style="18" customWidth="1"/>
    <col min="12029" max="12030" width="13.75" style="18" customWidth="1"/>
    <col min="12031" max="12031" width="10.375" style="18" customWidth="1"/>
    <col min="12032" max="12032" width="14" style="18" customWidth="1"/>
    <col min="12033" max="12278" width="9" style="18"/>
    <col min="12279" max="12279" width="76.875" style="18" customWidth="1"/>
    <col min="12280" max="12281" width="13.75" style="18" customWidth="1"/>
    <col min="12282" max="12283" width="11" style="18" customWidth="1"/>
    <col min="12284" max="12284" width="1.375" style="18" customWidth="1"/>
    <col min="12285" max="12286" width="13.75" style="18" customWidth="1"/>
    <col min="12287" max="12287" width="10.375" style="18" customWidth="1"/>
    <col min="12288" max="12288" width="14" style="18" customWidth="1"/>
    <col min="12289" max="12534" width="9" style="18"/>
    <col min="12535" max="12535" width="76.875" style="18" customWidth="1"/>
    <col min="12536" max="12537" width="13.75" style="18" customWidth="1"/>
    <col min="12538" max="12539" width="11" style="18" customWidth="1"/>
    <col min="12540" max="12540" width="1.375" style="18" customWidth="1"/>
    <col min="12541" max="12542" width="13.75" style="18" customWidth="1"/>
    <col min="12543" max="12543" width="10.375" style="18" customWidth="1"/>
    <col min="12544" max="12544" width="14" style="18" customWidth="1"/>
    <col min="12545" max="12790" width="9" style="18"/>
    <col min="12791" max="12791" width="76.875" style="18" customWidth="1"/>
    <col min="12792" max="12793" width="13.75" style="18" customWidth="1"/>
    <col min="12794" max="12795" width="11" style="18" customWidth="1"/>
    <col min="12796" max="12796" width="1.375" style="18" customWidth="1"/>
    <col min="12797" max="12798" width="13.75" style="18" customWidth="1"/>
    <col min="12799" max="12799" width="10.375" style="18" customWidth="1"/>
    <col min="12800" max="12800" width="14" style="18" customWidth="1"/>
    <col min="12801" max="13046" width="9" style="18"/>
    <col min="13047" max="13047" width="76.875" style="18" customWidth="1"/>
    <col min="13048" max="13049" width="13.75" style="18" customWidth="1"/>
    <col min="13050" max="13051" width="11" style="18" customWidth="1"/>
    <col min="13052" max="13052" width="1.375" style="18" customWidth="1"/>
    <col min="13053" max="13054" width="13.75" style="18" customWidth="1"/>
    <col min="13055" max="13055" width="10.375" style="18" customWidth="1"/>
    <col min="13056" max="13056" width="14" style="18" customWidth="1"/>
    <col min="13057" max="13302" width="9" style="18"/>
    <col min="13303" max="13303" width="76.875" style="18" customWidth="1"/>
    <col min="13304" max="13305" width="13.75" style="18" customWidth="1"/>
    <col min="13306" max="13307" width="11" style="18" customWidth="1"/>
    <col min="13308" max="13308" width="1.375" style="18" customWidth="1"/>
    <col min="13309" max="13310" width="13.75" style="18" customWidth="1"/>
    <col min="13311" max="13311" width="10.375" style="18" customWidth="1"/>
    <col min="13312" max="13312" width="14" style="18" customWidth="1"/>
    <col min="13313" max="13558" width="9" style="18"/>
    <col min="13559" max="13559" width="76.875" style="18" customWidth="1"/>
    <col min="13560" max="13561" width="13.75" style="18" customWidth="1"/>
    <col min="13562" max="13563" width="11" style="18" customWidth="1"/>
    <col min="13564" max="13564" width="1.375" style="18" customWidth="1"/>
    <col min="13565" max="13566" width="13.75" style="18" customWidth="1"/>
    <col min="13567" max="13567" width="10.375" style="18" customWidth="1"/>
    <col min="13568" max="13568" width="14" style="18" customWidth="1"/>
    <col min="13569" max="13814" width="9" style="18"/>
    <col min="13815" max="13815" width="76.875" style="18" customWidth="1"/>
    <col min="13816" max="13817" width="13.75" style="18" customWidth="1"/>
    <col min="13818" max="13819" width="11" style="18" customWidth="1"/>
    <col min="13820" max="13820" width="1.375" style="18" customWidth="1"/>
    <col min="13821" max="13822" width="13.75" style="18" customWidth="1"/>
    <col min="13823" max="13823" width="10.375" style="18" customWidth="1"/>
    <col min="13824" max="13824" width="14" style="18" customWidth="1"/>
    <col min="13825" max="14070" width="9" style="18"/>
    <col min="14071" max="14071" width="76.875" style="18" customWidth="1"/>
    <col min="14072" max="14073" width="13.75" style="18" customWidth="1"/>
    <col min="14074" max="14075" width="11" style="18" customWidth="1"/>
    <col min="14076" max="14076" width="1.375" style="18" customWidth="1"/>
    <col min="14077" max="14078" width="13.75" style="18" customWidth="1"/>
    <col min="14079" max="14079" width="10.375" style="18" customWidth="1"/>
    <col min="14080" max="14080" width="14" style="18" customWidth="1"/>
    <col min="14081" max="14326" width="9" style="18"/>
    <col min="14327" max="14327" width="76.875" style="18" customWidth="1"/>
    <col min="14328" max="14329" width="13.75" style="18" customWidth="1"/>
    <col min="14330" max="14331" width="11" style="18" customWidth="1"/>
    <col min="14332" max="14332" width="1.375" style="18" customWidth="1"/>
    <col min="14333" max="14334" width="13.75" style="18" customWidth="1"/>
    <col min="14335" max="14335" width="10.375" style="18" customWidth="1"/>
    <col min="14336" max="14336" width="14" style="18" customWidth="1"/>
    <col min="14337" max="14582" width="9" style="18"/>
    <col min="14583" max="14583" width="76.875" style="18" customWidth="1"/>
    <col min="14584" max="14585" width="13.75" style="18" customWidth="1"/>
    <col min="14586" max="14587" width="11" style="18" customWidth="1"/>
    <col min="14588" max="14588" width="1.375" style="18" customWidth="1"/>
    <col min="14589" max="14590" width="13.75" style="18" customWidth="1"/>
    <col min="14591" max="14591" width="10.375" style="18" customWidth="1"/>
    <col min="14592" max="14592" width="14" style="18" customWidth="1"/>
    <col min="14593" max="14838" width="9" style="18"/>
    <col min="14839" max="14839" width="76.875" style="18" customWidth="1"/>
    <col min="14840" max="14841" width="13.75" style="18" customWidth="1"/>
    <col min="14842" max="14843" width="11" style="18" customWidth="1"/>
    <col min="14844" max="14844" width="1.375" style="18" customWidth="1"/>
    <col min="14845" max="14846" width="13.75" style="18" customWidth="1"/>
    <col min="14847" max="14847" width="10.375" style="18" customWidth="1"/>
    <col min="14848" max="14848" width="14" style="18" customWidth="1"/>
    <col min="14849" max="15094" width="9" style="18"/>
    <col min="15095" max="15095" width="76.875" style="18" customWidth="1"/>
    <col min="15096" max="15097" width="13.75" style="18" customWidth="1"/>
    <col min="15098" max="15099" width="11" style="18" customWidth="1"/>
    <col min="15100" max="15100" width="1.375" style="18" customWidth="1"/>
    <col min="15101" max="15102" width="13.75" style="18" customWidth="1"/>
    <col min="15103" max="15103" width="10.375" style="18" customWidth="1"/>
    <col min="15104" max="15104" width="14" style="18" customWidth="1"/>
    <col min="15105" max="15350" width="9" style="18"/>
    <col min="15351" max="15351" width="76.875" style="18" customWidth="1"/>
    <col min="15352" max="15353" width="13.75" style="18" customWidth="1"/>
    <col min="15354" max="15355" width="11" style="18" customWidth="1"/>
    <col min="15356" max="15356" width="1.375" style="18" customWidth="1"/>
    <col min="15357" max="15358" width="13.75" style="18" customWidth="1"/>
    <col min="15359" max="15359" width="10.375" style="18" customWidth="1"/>
    <col min="15360" max="15360" width="14" style="18" customWidth="1"/>
    <col min="15361" max="15606" width="9" style="18"/>
    <col min="15607" max="15607" width="76.875" style="18" customWidth="1"/>
    <col min="15608" max="15609" width="13.75" style="18" customWidth="1"/>
    <col min="15610" max="15611" width="11" style="18" customWidth="1"/>
    <col min="15612" max="15612" width="1.375" style="18" customWidth="1"/>
    <col min="15613" max="15614" width="13.75" style="18" customWidth="1"/>
    <col min="15615" max="15615" width="10.375" style="18" customWidth="1"/>
    <col min="15616" max="15616" width="14" style="18" customWidth="1"/>
    <col min="15617" max="15862" width="9" style="18"/>
    <col min="15863" max="15863" width="76.875" style="18" customWidth="1"/>
    <col min="15864" max="15865" width="13.75" style="18" customWidth="1"/>
    <col min="15866" max="15867" width="11" style="18" customWidth="1"/>
    <col min="15868" max="15868" width="1.375" style="18" customWidth="1"/>
    <col min="15869" max="15870" width="13.75" style="18" customWidth="1"/>
    <col min="15871" max="15871" width="10.375" style="18" customWidth="1"/>
    <col min="15872" max="15872" width="14" style="18" customWidth="1"/>
    <col min="15873" max="16118" width="9" style="18"/>
    <col min="16119" max="16119" width="76.875" style="18" customWidth="1"/>
    <col min="16120" max="16121" width="13.75" style="18" customWidth="1"/>
    <col min="16122" max="16123" width="11" style="18" customWidth="1"/>
    <col min="16124" max="16124" width="1.375" style="18" customWidth="1"/>
    <col min="16125" max="16126" width="13.75" style="18" customWidth="1"/>
    <col min="16127" max="16127" width="10.375" style="18" customWidth="1"/>
    <col min="16128" max="16128" width="14" style="18" customWidth="1"/>
    <col min="16129" max="16384" width="9" style="18"/>
  </cols>
  <sheetData>
    <row r="1" spans="2:4" ht="13.15" customHeight="1" x14ac:dyDescent="0.2">
      <c r="B1" s="58"/>
      <c r="C1" s="58"/>
      <c r="D1" s="82"/>
    </row>
    <row r="2" spans="2:4" ht="51" customHeight="1" x14ac:dyDescent="0.2">
      <c r="B2" s="77" t="s">
        <v>278</v>
      </c>
      <c r="C2" s="77" t="s">
        <v>294</v>
      </c>
      <c r="D2" s="77" t="s">
        <v>279</v>
      </c>
    </row>
    <row r="3" spans="2:4" x14ac:dyDescent="0.2">
      <c r="B3" s="78" t="s">
        <v>272</v>
      </c>
      <c r="C3" s="78" t="s">
        <v>266</v>
      </c>
      <c r="D3" s="112" t="s">
        <v>280</v>
      </c>
    </row>
    <row r="4" spans="2:4" x14ac:dyDescent="0.2">
      <c r="B4" s="79" t="s">
        <v>274</v>
      </c>
      <c r="C4" s="79" t="s">
        <v>267</v>
      </c>
      <c r="D4" s="113" t="s">
        <v>280</v>
      </c>
    </row>
    <row r="5" spans="2:4" x14ac:dyDescent="0.2">
      <c r="B5" s="79" t="s">
        <v>275</v>
      </c>
      <c r="C5" s="79" t="s">
        <v>268</v>
      </c>
      <c r="D5" s="113" t="s">
        <v>280</v>
      </c>
    </row>
    <row r="6" spans="2:4" x14ac:dyDescent="0.2">
      <c r="B6" s="79" t="s">
        <v>273</v>
      </c>
      <c r="C6" s="80" t="s">
        <v>288</v>
      </c>
      <c r="D6" s="113" t="s">
        <v>280</v>
      </c>
    </row>
    <row r="7" spans="2:4" x14ac:dyDescent="0.2">
      <c r="B7" s="79" t="s">
        <v>276</v>
      </c>
      <c r="C7" s="80" t="s">
        <v>284</v>
      </c>
      <c r="D7" s="113" t="s">
        <v>280</v>
      </c>
    </row>
    <row r="8" spans="2:4" x14ac:dyDescent="0.2">
      <c r="B8" s="83" t="s">
        <v>277</v>
      </c>
      <c r="C8" s="81" t="s">
        <v>283</v>
      </c>
      <c r="D8" s="114" t="s">
        <v>280</v>
      </c>
    </row>
    <row r="9" spans="2:4" x14ac:dyDescent="0.2">
      <c r="C9" s="18"/>
    </row>
    <row r="10" spans="2:4" ht="13.15" customHeight="1" x14ac:dyDescent="0.2"/>
    <row r="11" spans="2:4" ht="13.15" customHeight="1" x14ac:dyDescent="0.2"/>
    <row r="12" spans="2:4" ht="13.15" customHeight="1" x14ac:dyDescent="0.2"/>
    <row r="13" spans="2:4" ht="13.15" customHeight="1" x14ac:dyDescent="0.2"/>
    <row r="14" spans="2:4" ht="13.15" customHeight="1" x14ac:dyDescent="0.2"/>
    <row r="15" spans="2:4" ht="13.15" customHeight="1" x14ac:dyDescent="0.2"/>
    <row r="16" spans="2:4" ht="13.15" customHeight="1" x14ac:dyDescent="0.2"/>
    <row r="17" ht="13.15" customHeight="1" x14ac:dyDescent="0.2"/>
    <row r="18" ht="13.15" customHeight="1" x14ac:dyDescent="0.2"/>
  </sheetData>
  <printOptions horizontalCentered="1" verticalCentered="1"/>
  <pageMargins left="0.70866141732283505" right="0.70866141732283505" top="0.74803149606299202" bottom="0.74803149606299202" header="0.31496062992126" footer="0.31496062992126"/>
  <pageSetup paperSize="9"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34"/>
  <sheetViews>
    <sheetView zoomScale="80" zoomScaleNormal="80" workbookViewId="0">
      <selection activeCell="A2" sqref="A2"/>
    </sheetView>
  </sheetViews>
  <sheetFormatPr defaultColWidth="9" defaultRowHeight="12.75" x14ac:dyDescent="0.2"/>
  <cols>
    <col min="1" max="1" width="6.75" style="9" customWidth="1"/>
    <col min="2" max="2" width="59.75" style="9" customWidth="1"/>
    <col min="3" max="3" width="14.5" style="18" customWidth="1"/>
    <col min="4" max="4" width="14.5" style="9" customWidth="1"/>
    <col min="5" max="5" width="14.5" style="18" customWidth="1"/>
    <col min="6" max="6" width="14.5" style="9" customWidth="1"/>
    <col min="7" max="252" width="9" style="9"/>
    <col min="253" max="253" width="7.625" style="9" customWidth="1"/>
    <col min="254" max="254" width="58.625" style="9" customWidth="1"/>
    <col min="255" max="257" width="14.5" style="9" customWidth="1"/>
    <col min="258" max="508" width="9" style="9"/>
    <col min="509" max="509" width="7.625" style="9" customWidth="1"/>
    <col min="510" max="510" width="58.625" style="9" customWidth="1"/>
    <col min="511" max="513" width="14.5" style="9" customWidth="1"/>
    <col min="514" max="764" width="9" style="9"/>
    <col min="765" max="765" width="7.625" style="9" customWidth="1"/>
    <col min="766" max="766" width="58.625" style="9" customWidth="1"/>
    <col min="767" max="769" width="14.5" style="9" customWidth="1"/>
    <col min="770" max="1020" width="9" style="9"/>
    <col min="1021" max="1021" width="7.625" style="9" customWidth="1"/>
    <col min="1022" max="1022" width="58.625" style="9" customWidth="1"/>
    <col min="1023" max="1025" width="14.5" style="9" customWidth="1"/>
    <col min="1026" max="1276" width="9" style="9"/>
    <col min="1277" max="1277" width="7.625" style="9" customWidth="1"/>
    <col min="1278" max="1278" width="58.625" style="9" customWidth="1"/>
    <col min="1279" max="1281" width="14.5" style="9" customWidth="1"/>
    <col min="1282" max="1532" width="9" style="9"/>
    <col min="1533" max="1533" width="7.625" style="9" customWidth="1"/>
    <col min="1534" max="1534" width="58.625" style="9" customWidth="1"/>
    <col min="1535" max="1537" width="14.5" style="9" customWidth="1"/>
    <col min="1538" max="1788" width="9" style="9"/>
    <col min="1789" max="1789" width="7.625" style="9" customWidth="1"/>
    <col min="1790" max="1790" width="58.625" style="9" customWidth="1"/>
    <col min="1791" max="1793" width="14.5" style="9" customWidth="1"/>
    <col min="1794" max="2044" width="9" style="9"/>
    <col min="2045" max="2045" width="7.625" style="9" customWidth="1"/>
    <col min="2046" max="2046" width="58.625" style="9" customWidth="1"/>
    <col min="2047" max="2049" width="14.5" style="9" customWidth="1"/>
    <col min="2050" max="2300" width="9" style="9"/>
    <col min="2301" max="2301" width="7.625" style="9" customWidth="1"/>
    <col min="2302" max="2302" width="58.625" style="9" customWidth="1"/>
    <col min="2303" max="2305" width="14.5" style="9" customWidth="1"/>
    <col min="2306" max="2556" width="9" style="9"/>
    <col min="2557" max="2557" width="7.625" style="9" customWidth="1"/>
    <col min="2558" max="2558" width="58.625" style="9" customWidth="1"/>
    <col min="2559" max="2561" width="14.5" style="9" customWidth="1"/>
    <col min="2562" max="2812" width="9" style="9"/>
    <col min="2813" max="2813" width="7.625" style="9" customWidth="1"/>
    <col min="2814" max="2814" width="58.625" style="9" customWidth="1"/>
    <col min="2815" max="2817" width="14.5" style="9" customWidth="1"/>
    <col min="2818" max="3068" width="9" style="9"/>
    <col min="3069" max="3069" width="7.625" style="9" customWidth="1"/>
    <col min="3070" max="3070" width="58.625" style="9" customWidth="1"/>
    <col min="3071" max="3073" width="14.5" style="9" customWidth="1"/>
    <col min="3074" max="3324" width="9" style="9"/>
    <col min="3325" max="3325" width="7.625" style="9" customWidth="1"/>
    <col min="3326" max="3326" width="58.625" style="9" customWidth="1"/>
    <col min="3327" max="3329" width="14.5" style="9" customWidth="1"/>
    <col min="3330" max="3580" width="9" style="9"/>
    <col min="3581" max="3581" width="7.625" style="9" customWidth="1"/>
    <col min="3582" max="3582" width="58.625" style="9" customWidth="1"/>
    <col min="3583" max="3585" width="14.5" style="9" customWidth="1"/>
    <col min="3586" max="3836" width="9" style="9"/>
    <col min="3837" max="3837" width="7.625" style="9" customWidth="1"/>
    <col min="3838" max="3838" width="58.625" style="9" customWidth="1"/>
    <col min="3839" max="3841" width="14.5" style="9" customWidth="1"/>
    <col min="3842" max="4092" width="9" style="9"/>
    <col min="4093" max="4093" width="7.625" style="9" customWidth="1"/>
    <col min="4094" max="4094" width="58.625" style="9" customWidth="1"/>
    <col min="4095" max="4097" width="14.5" style="9" customWidth="1"/>
    <col min="4098" max="4348" width="9" style="9"/>
    <col min="4349" max="4349" width="7.625" style="9" customWidth="1"/>
    <col min="4350" max="4350" width="58.625" style="9" customWidth="1"/>
    <col min="4351" max="4353" width="14.5" style="9" customWidth="1"/>
    <col min="4354" max="4604" width="9" style="9"/>
    <col min="4605" max="4605" width="7.625" style="9" customWidth="1"/>
    <col min="4606" max="4606" width="58.625" style="9" customWidth="1"/>
    <col min="4607" max="4609" width="14.5" style="9" customWidth="1"/>
    <col min="4610" max="4860" width="9" style="9"/>
    <col min="4861" max="4861" width="7.625" style="9" customWidth="1"/>
    <col min="4862" max="4862" width="58.625" style="9" customWidth="1"/>
    <col min="4863" max="4865" width="14.5" style="9" customWidth="1"/>
    <col min="4866" max="5116" width="9" style="9"/>
    <col min="5117" max="5117" width="7.625" style="9" customWidth="1"/>
    <col min="5118" max="5118" width="58.625" style="9" customWidth="1"/>
    <col min="5119" max="5121" width="14.5" style="9" customWidth="1"/>
    <col min="5122" max="5372" width="9" style="9"/>
    <col min="5373" max="5373" width="7.625" style="9" customWidth="1"/>
    <col min="5374" max="5374" width="58.625" style="9" customWidth="1"/>
    <col min="5375" max="5377" width="14.5" style="9" customWidth="1"/>
    <col min="5378" max="5628" width="9" style="9"/>
    <col min="5629" max="5629" width="7.625" style="9" customWidth="1"/>
    <col min="5630" max="5630" width="58.625" style="9" customWidth="1"/>
    <col min="5631" max="5633" width="14.5" style="9" customWidth="1"/>
    <col min="5634" max="5884" width="9" style="9"/>
    <col min="5885" max="5885" width="7.625" style="9" customWidth="1"/>
    <col min="5886" max="5886" width="58.625" style="9" customWidth="1"/>
    <col min="5887" max="5889" width="14.5" style="9" customWidth="1"/>
    <col min="5890" max="6140" width="9" style="9"/>
    <col min="6141" max="6141" width="7.625" style="9" customWidth="1"/>
    <col min="6142" max="6142" width="58.625" style="9" customWidth="1"/>
    <col min="6143" max="6145" width="14.5" style="9" customWidth="1"/>
    <col min="6146" max="6396" width="9" style="9"/>
    <col min="6397" max="6397" width="7.625" style="9" customWidth="1"/>
    <col min="6398" max="6398" width="58.625" style="9" customWidth="1"/>
    <col min="6399" max="6401" width="14.5" style="9" customWidth="1"/>
    <col min="6402" max="6652" width="9" style="9"/>
    <col min="6653" max="6653" width="7.625" style="9" customWidth="1"/>
    <col min="6654" max="6654" width="58.625" style="9" customWidth="1"/>
    <col min="6655" max="6657" width="14.5" style="9" customWidth="1"/>
    <col min="6658" max="6908" width="9" style="9"/>
    <col min="6909" max="6909" width="7.625" style="9" customWidth="1"/>
    <col min="6910" max="6910" width="58.625" style="9" customWidth="1"/>
    <col min="6911" max="6913" width="14.5" style="9" customWidth="1"/>
    <col min="6914" max="7164" width="9" style="9"/>
    <col min="7165" max="7165" width="7.625" style="9" customWidth="1"/>
    <col min="7166" max="7166" width="58.625" style="9" customWidth="1"/>
    <col min="7167" max="7169" width="14.5" style="9" customWidth="1"/>
    <col min="7170" max="7420" width="9" style="9"/>
    <col min="7421" max="7421" width="7.625" style="9" customWidth="1"/>
    <col min="7422" max="7422" width="58.625" style="9" customWidth="1"/>
    <col min="7423" max="7425" width="14.5" style="9" customWidth="1"/>
    <col min="7426" max="7676" width="9" style="9"/>
    <col min="7677" max="7677" width="7.625" style="9" customWidth="1"/>
    <col min="7678" max="7678" width="58.625" style="9" customWidth="1"/>
    <col min="7679" max="7681" width="14.5" style="9" customWidth="1"/>
    <col min="7682" max="7932" width="9" style="9"/>
    <col min="7933" max="7933" width="7.625" style="9" customWidth="1"/>
    <col min="7934" max="7934" width="58.625" style="9" customWidth="1"/>
    <col min="7935" max="7937" width="14.5" style="9" customWidth="1"/>
    <col min="7938" max="8188" width="9" style="9"/>
    <col min="8189" max="8189" width="7.625" style="9" customWidth="1"/>
    <col min="8190" max="8190" width="58.625" style="9" customWidth="1"/>
    <col min="8191" max="8193" width="14.5" style="9" customWidth="1"/>
    <col min="8194" max="8444" width="9" style="9"/>
    <col min="8445" max="8445" width="7.625" style="9" customWidth="1"/>
    <col min="8446" max="8446" width="58.625" style="9" customWidth="1"/>
    <col min="8447" max="8449" width="14.5" style="9" customWidth="1"/>
    <col min="8450" max="8700" width="9" style="9"/>
    <col min="8701" max="8701" width="7.625" style="9" customWidth="1"/>
    <col min="8702" max="8702" width="58.625" style="9" customWidth="1"/>
    <col min="8703" max="8705" width="14.5" style="9" customWidth="1"/>
    <col min="8706" max="8956" width="9" style="9"/>
    <col min="8957" max="8957" width="7.625" style="9" customWidth="1"/>
    <col min="8958" max="8958" width="58.625" style="9" customWidth="1"/>
    <col min="8959" max="8961" width="14.5" style="9" customWidth="1"/>
    <col min="8962" max="9212" width="9" style="9"/>
    <col min="9213" max="9213" width="7.625" style="9" customWidth="1"/>
    <col min="9214" max="9214" width="58.625" style="9" customWidth="1"/>
    <col min="9215" max="9217" width="14.5" style="9" customWidth="1"/>
    <col min="9218" max="9468" width="9" style="9"/>
    <col min="9469" max="9469" width="7.625" style="9" customWidth="1"/>
    <col min="9470" max="9470" width="58.625" style="9" customWidth="1"/>
    <col min="9471" max="9473" width="14.5" style="9" customWidth="1"/>
    <col min="9474" max="9724" width="9" style="9"/>
    <col min="9725" max="9725" width="7.625" style="9" customWidth="1"/>
    <col min="9726" max="9726" width="58.625" style="9" customWidth="1"/>
    <col min="9727" max="9729" width="14.5" style="9" customWidth="1"/>
    <col min="9730" max="9980" width="9" style="9"/>
    <col min="9981" max="9981" width="7.625" style="9" customWidth="1"/>
    <col min="9982" max="9982" width="58.625" style="9" customWidth="1"/>
    <col min="9983" max="9985" width="14.5" style="9" customWidth="1"/>
    <col min="9986" max="10236" width="9" style="9"/>
    <col min="10237" max="10237" width="7.625" style="9" customWidth="1"/>
    <col min="10238" max="10238" width="58.625" style="9" customWidth="1"/>
    <col min="10239" max="10241" width="14.5" style="9" customWidth="1"/>
    <col min="10242" max="10492" width="9" style="9"/>
    <col min="10493" max="10493" width="7.625" style="9" customWidth="1"/>
    <col min="10494" max="10494" width="58.625" style="9" customWidth="1"/>
    <col min="10495" max="10497" width="14.5" style="9" customWidth="1"/>
    <col min="10498" max="10748" width="9" style="9"/>
    <col min="10749" max="10749" width="7.625" style="9" customWidth="1"/>
    <col min="10750" max="10750" width="58.625" style="9" customWidth="1"/>
    <col min="10751" max="10753" width="14.5" style="9" customWidth="1"/>
    <col min="10754" max="11004" width="9" style="9"/>
    <col min="11005" max="11005" width="7.625" style="9" customWidth="1"/>
    <col min="11006" max="11006" width="58.625" style="9" customWidth="1"/>
    <col min="11007" max="11009" width="14.5" style="9" customWidth="1"/>
    <col min="11010" max="11260" width="9" style="9"/>
    <col min="11261" max="11261" width="7.625" style="9" customWidth="1"/>
    <col min="11262" max="11262" width="58.625" style="9" customWidth="1"/>
    <col min="11263" max="11265" width="14.5" style="9" customWidth="1"/>
    <col min="11266" max="11516" width="9" style="9"/>
    <col min="11517" max="11517" width="7.625" style="9" customWidth="1"/>
    <col min="11518" max="11518" width="58.625" style="9" customWidth="1"/>
    <col min="11519" max="11521" width="14.5" style="9" customWidth="1"/>
    <col min="11522" max="11772" width="9" style="9"/>
    <col min="11773" max="11773" width="7.625" style="9" customWidth="1"/>
    <col min="11774" max="11774" width="58.625" style="9" customWidth="1"/>
    <col min="11775" max="11777" width="14.5" style="9" customWidth="1"/>
    <col min="11778" max="12028" width="9" style="9"/>
    <col min="12029" max="12029" width="7.625" style="9" customWidth="1"/>
    <col min="12030" max="12030" width="58.625" style="9" customWidth="1"/>
    <col min="12031" max="12033" width="14.5" style="9" customWidth="1"/>
    <col min="12034" max="12284" width="9" style="9"/>
    <col min="12285" max="12285" width="7.625" style="9" customWidth="1"/>
    <col min="12286" max="12286" width="58.625" style="9" customWidth="1"/>
    <col min="12287" max="12289" width="14.5" style="9" customWidth="1"/>
    <col min="12290" max="12540" width="9" style="9"/>
    <col min="12541" max="12541" width="7.625" style="9" customWidth="1"/>
    <col min="12542" max="12542" width="58.625" style="9" customWidth="1"/>
    <col min="12543" max="12545" width="14.5" style="9" customWidth="1"/>
    <col min="12546" max="12796" width="9" style="9"/>
    <col min="12797" max="12797" width="7.625" style="9" customWidth="1"/>
    <col min="12798" max="12798" width="58.625" style="9" customWidth="1"/>
    <col min="12799" max="12801" width="14.5" style="9" customWidth="1"/>
    <col min="12802" max="13052" width="9" style="9"/>
    <col min="13053" max="13053" width="7.625" style="9" customWidth="1"/>
    <col min="13054" max="13054" width="58.625" style="9" customWidth="1"/>
    <col min="13055" max="13057" width="14.5" style="9" customWidth="1"/>
    <col min="13058" max="13308" width="9" style="9"/>
    <col min="13309" max="13309" width="7.625" style="9" customWidth="1"/>
    <col min="13310" max="13310" width="58.625" style="9" customWidth="1"/>
    <col min="13311" max="13313" width="14.5" style="9" customWidth="1"/>
    <col min="13314" max="13564" width="9" style="9"/>
    <col min="13565" max="13565" width="7.625" style="9" customWidth="1"/>
    <col min="13566" max="13566" width="58.625" style="9" customWidth="1"/>
    <col min="13567" max="13569" width="14.5" style="9" customWidth="1"/>
    <col min="13570" max="13820" width="9" style="9"/>
    <col min="13821" max="13821" width="7.625" style="9" customWidth="1"/>
    <col min="13822" max="13822" width="58.625" style="9" customWidth="1"/>
    <col min="13823" max="13825" width="14.5" style="9" customWidth="1"/>
    <col min="13826" max="14076" width="9" style="9"/>
    <col min="14077" max="14077" width="7.625" style="9" customWidth="1"/>
    <col min="14078" max="14078" width="58.625" style="9" customWidth="1"/>
    <col min="14079" max="14081" width="14.5" style="9" customWidth="1"/>
    <col min="14082" max="14332" width="9" style="9"/>
    <col min="14333" max="14333" width="7.625" style="9" customWidth="1"/>
    <col min="14334" max="14334" width="58.625" style="9" customWidth="1"/>
    <col min="14335" max="14337" width="14.5" style="9" customWidth="1"/>
    <col min="14338" max="14588" width="9" style="9"/>
    <col min="14589" max="14589" width="7.625" style="9" customWidth="1"/>
    <col min="14590" max="14590" width="58.625" style="9" customWidth="1"/>
    <col min="14591" max="14593" width="14.5" style="9" customWidth="1"/>
    <col min="14594" max="14844" width="9" style="9"/>
    <col min="14845" max="14845" width="7.625" style="9" customWidth="1"/>
    <col min="14846" max="14846" width="58.625" style="9" customWidth="1"/>
    <col min="14847" max="14849" width="14.5" style="9" customWidth="1"/>
    <col min="14850" max="15100" width="9" style="9"/>
    <col min="15101" max="15101" width="7.625" style="9" customWidth="1"/>
    <col min="15102" max="15102" width="58.625" style="9" customWidth="1"/>
    <col min="15103" max="15105" width="14.5" style="9" customWidth="1"/>
    <col min="15106" max="15356" width="9" style="9"/>
    <col min="15357" max="15357" width="7.625" style="9" customWidth="1"/>
    <col min="15358" max="15358" width="58.625" style="9" customWidth="1"/>
    <col min="15359" max="15361" width="14.5" style="9" customWidth="1"/>
    <col min="15362" max="15612" width="9" style="9"/>
    <col min="15613" max="15613" width="7.625" style="9" customWidth="1"/>
    <col min="15614" max="15614" width="58.625" style="9" customWidth="1"/>
    <col min="15615" max="15617" width="14.5" style="9" customWidth="1"/>
    <col min="15618" max="15868" width="9" style="9"/>
    <col min="15869" max="15869" width="7.625" style="9" customWidth="1"/>
    <col min="15870" max="15870" width="58.625" style="9" customWidth="1"/>
    <col min="15871" max="15873" width="14.5" style="9" customWidth="1"/>
    <col min="15874" max="16124" width="9" style="9"/>
    <col min="16125" max="16125" width="7.625" style="9" customWidth="1"/>
    <col min="16126" max="16126" width="58.625" style="9" customWidth="1"/>
    <col min="16127" max="16129" width="14.5" style="9" customWidth="1"/>
    <col min="16130" max="16384" width="9" style="9"/>
  </cols>
  <sheetData>
    <row r="1" spans="1:7" x14ac:dyDescent="0.2">
      <c r="A1" s="21" t="s">
        <v>295</v>
      </c>
    </row>
    <row r="2" spans="1:7" ht="13.15" customHeight="1" x14ac:dyDescent="0.2"/>
    <row r="3" spans="1:7" x14ac:dyDescent="0.2">
      <c r="A3" s="22"/>
      <c r="B3" s="37" t="s">
        <v>266</v>
      </c>
      <c r="F3" s="76"/>
    </row>
    <row r="4" spans="1:7" x14ac:dyDescent="0.2">
      <c r="A4" s="22"/>
      <c r="B4" s="37"/>
      <c r="C4" s="19"/>
      <c r="D4" s="17"/>
      <c r="E4" s="19"/>
    </row>
    <row r="5" spans="1:7" x14ac:dyDescent="0.2">
      <c r="A5" s="22"/>
      <c r="B5" s="37" t="s">
        <v>12</v>
      </c>
      <c r="F5" s="30"/>
    </row>
    <row r="6" spans="1:7" x14ac:dyDescent="0.2">
      <c r="A6" s="18"/>
      <c r="B6" s="31"/>
      <c r="C6" s="31"/>
      <c r="D6" s="31"/>
      <c r="E6" s="31"/>
      <c r="F6" s="31"/>
    </row>
    <row r="7" spans="1:7" ht="25.5" x14ac:dyDescent="0.2">
      <c r="B7" s="115" t="s">
        <v>27</v>
      </c>
      <c r="C7" s="93"/>
      <c r="D7" s="115" t="s">
        <v>247</v>
      </c>
      <c r="E7" s="115"/>
      <c r="F7" s="71" t="s">
        <v>248</v>
      </c>
    </row>
    <row r="8" spans="1:7" x14ac:dyDescent="0.2">
      <c r="B8" s="116"/>
      <c r="C8" s="86" t="s">
        <v>285</v>
      </c>
      <c r="D8" s="86" t="s">
        <v>269</v>
      </c>
      <c r="E8" s="86" t="s">
        <v>44</v>
      </c>
      <c r="F8" s="64" t="s">
        <v>285</v>
      </c>
    </row>
    <row r="9" spans="1:7" x14ac:dyDescent="0.2">
      <c r="A9" s="58">
        <v>1</v>
      </c>
      <c r="B9" s="10" t="s">
        <v>28</v>
      </c>
      <c r="C9" s="11">
        <f>+C10+C11+C12</f>
        <v>490880.62453797349</v>
      </c>
      <c r="D9" s="11">
        <f>+D10+D11+D12</f>
        <v>493632.55187930627</v>
      </c>
      <c r="E9" s="11">
        <v>458570.06492940884</v>
      </c>
      <c r="F9" s="11">
        <f t="shared" ref="F9:F20" si="0">+C9*0.08</f>
        <v>39270.449963037878</v>
      </c>
      <c r="G9" s="18"/>
    </row>
    <row r="10" spans="1:7" x14ac:dyDescent="0.2">
      <c r="A10" s="58">
        <v>2</v>
      </c>
      <c r="B10" s="12" t="s">
        <v>29</v>
      </c>
      <c r="C10" s="15">
        <v>45872.781090215882</v>
      </c>
      <c r="D10" s="15">
        <v>46409.555055743971</v>
      </c>
      <c r="E10" s="15">
        <v>47520.758882168499</v>
      </c>
      <c r="F10" s="15">
        <f t="shared" si="0"/>
        <v>3669.8224872172705</v>
      </c>
      <c r="G10" s="18"/>
    </row>
    <row r="11" spans="1:7" x14ac:dyDescent="0.2">
      <c r="A11" s="58">
        <v>3</v>
      </c>
      <c r="B11" s="13" t="s">
        <v>30</v>
      </c>
      <c r="C11" s="15">
        <v>145731.21496611001</v>
      </c>
      <c r="D11" s="15">
        <v>146491.78888134696</v>
      </c>
      <c r="E11" s="15">
        <v>129444.37185502311</v>
      </c>
      <c r="F11" s="15">
        <f t="shared" si="0"/>
        <v>11658.497197288802</v>
      </c>
      <c r="G11" s="18"/>
    </row>
    <row r="12" spans="1:7" x14ac:dyDescent="0.2">
      <c r="A12" s="58">
        <v>4</v>
      </c>
      <c r="B12" s="13" t="s">
        <v>31</v>
      </c>
      <c r="C12" s="15">
        <v>299276.62848164758</v>
      </c>
      <c r="D12" s="15">
        <v>300731.20794221532</v>
      </c>
      <c r="E12" s="15">
        <v>281604.93419221725</v>
      </c>
      <c r="F12" s="15">
        <f t="shared" si="0"/>
        <v>23942.130278531808</v>
      </c>
      <c r="G12" s="18"/>
    </row>
    <row r="13" spans="1:7" x14ac:dyDescent="0.2">
      <c r="A13" s="58">
        <v>6</v>
      </c>
      <c r="B13" s="14" t="s">
        <v>0</v>
      </c>
      <c r="C13" s="11">
        <f>+C14+C15+C16+C17</f>
        <v>28650.872358002998</v>
      </c>
      <c r="D13" s="11">
        <f>+D14+D15+D16+D17</f>
        <v>30149.484716182</v>
      </c>
      <c r="E13" s="11">
        <v>27484.008447607997</v>
      </c>
      <c r="F13" s="11">
        <f t="shared" si="0"/>
        <v>2292.0697886402399</v>
      </c>
      <c r="G13" s="18"/>
    </row>
    <row r="14" spans="1:7" x14ac:dyDescent="0.2">
      <c r="A14" s="58">
        <v>7</v>
      </c>
      <c r="B14" s="12" t="s">
        <v>32</v>
      </c>
      <c r="C14" s="15">
        <v>7162.8626522249997</v>
      </c>
      <c r="D14" s="15">
        <v>7498.6838653320001</v>
      </c>
      <c r="E14" s="15">
        <v>7207.328724342</v>
      </c>
      <c r="F14" s="15">
        <f t="shared" si="0"/>
        <v>573.02901217800002</v>
      </c>
      <c r="G14" s="18"/>
    </row>
    <row r="15" spans="1:7" x14ac:dyDescent="0.2">
      <c r="A15" s="58">
        <v>10</v>
      </c>
      <c r="B15" s="12" t="s">
        <v>33</v>
      </c>
      <c r="C15" s="15">
        <v>13746.022705777999</v>
      </c>
      <c r="D15" s="15">
        <v>15074.529850849998</v>
      </c>
      <c r="E15" s="15">
        <v>13368.271613729999</v>
      </c>
      <c r="F15" s="15">
        <f t="shared" si="0"/>
        <v>1099.68181646224</v>
      </c>
      <c r="G15" s="18"/>
    </row>
    <row r="16" spans="1:7" x14ac:dyDescent="0.2">
      <c r="A16" s="58">
        <v>11</v>
      </c>
      <c r="B16" s="13" t="s">
        <v>34</v>
      </c>
      <c r="C16" s="15">
        <v>71.932000000000002</v>
      </c>
      <c r="D16" s="15">
        <v>91.385000000000005</v>
      </c>
      <c r="E16" s="15">
        <v>140.96410953600002</v>
      </c>
      <c r="F16" s="15">
        <f t="shared" si="0"/>
        <v>5.7545600000000006</v>
      </c>
      <c r="G16" s="18"/>
    </row>
    <row r="17" spans="1:7" x14ac:dyDescent="0.2">
      <c r="A17" s="58">
        <v>12</v>
      </c>
      <c r="B17" s="13" t="s">
        <v>35</v>
      </c>
      <c r="C17" s="15">
        <v>7670.0550000000003</v>
      </c>
      <c r="D17" s="15">
        <v>7484.8860000000004</v>
      </c>
      <c r="E17" s="15">
        <v>6767.4440000000004</v>
      </c>
      <c r="F17" s="15">
        <f t="shared" si="0"/>
        <v>613.60440000000006</v>
      </c>
      <c r="G17" s="18"/>
    </row>
    <row r="18" spans="1:7" x14ac:dyDescent="0.2">
      <c r="A18" s="58">
        <v>13</v>
      </c>
      <c r="B18" s="10" t="s">
        <v>4</v>
      </c>
      <c r="C18" s="11">
        <v>4.2000000000000003E-2</v>
      </c>
      <c r="D18" s="11">
        <v>0.84775</v>
      </c>
      <c r="E18" s="11">
        <v>37.887749999999997</v>
      </c>
      <c r="F18" s="11">
        <f t="shared" si="0"/>
        <v>3.3600000000000001E-3</v>
      </c>
      <c r="G18" s="18"/>
    </row>
    <row r="19" spans="1:7" x14ac:dyDescent="0.2">
      <c r="A19" s="58">
        <v>14</v>
      </c>
      <c r="B19" s="10" t="s">
        <v>5</v>
      </c>
      <c r="C19" s="11">
        <f>+C20+C21</f>
        <v>1012.2872526369998</v>
      </c>
      <c r="D19" s="11">
        <f>+D20+D21</f>
        <v>976.99587354399989</v>
      </c>
      <c r="E19" s="11">
        <v>1059.8737702810001</v>
      </c>
      <c r="F19" s="11">
        <f t="shared" si="0"/>
        <v>80.982980210959994</v>
      </c>
      <c r="G19" s="18"/>
    </row>
    <row r="20" spans="1:7" x14ac:dyDescent="0.2">
      <c r="A20" s="58">
        <v>15</v>
      </c>
      <c r="B20" s="12" t="s">
        <v>36</v>
      </c>
      <c r="C20" s="15">
        <v>1012.2872526369998</v>
      </c>
      <c r="D20" s="15">
        <v>976.99587354399989</v>
      </c>
      <c r="E20" s="15">
        <v>837.79911369600006</v>
      </c>
      <c r="F20" s="15">
        <f t="shared" si="0"/>
        <v>80.982980210959994</v>
      </c>
      <c r="G20" s="18"/>
    </row>
    <row r="21" spans="1:7" x14ac:dyDescent="0.2">
      <c r="A21" s="58">
        <v>18</v>
      </c>
      <c r="B21" s="12" t="s">
        <v>37</v>
      </c>
      <c r="C21" s="15"/>
      <c r="D21" s="15"/>
      <c r="E21" s="15">
        <v>222.07465658500001</v>
      </c>
      <c r="F21" s="15"/>
      <c r="G21" s="18"/>
    </row>
    <row r="22" spans="1:7" x14ac:dyDescent="0.2">
      <c r="A22" s="58">
        <v>19</v>
      </c>
      <c r="B22" s="10" t="s">
        <v>6</v>
      </c>
      <c r="C22" s="11">
        <f>+C23+C24</f>
        <v>43223.368926299998</v>
      </c>
      <c r="D22" s="11">
        <f>+D23+D24</f>
        <v>44123.223906212501</v>
      </c>
      <c r="E22" s="11">
        <v>38794.32696305</v>
      </c>
      <c r="F22" s="11">
        <f>+C22*0.08</f>
        <v>3457.8695141039998</v>
      </c>
      <c r="G22" s="18"/>
    </row>
    <row r="23" spans="1:7" x14ac:dyDescent="0.2">
      <c r="A23" s="58">
        <v>20</v>
      </c>
      <c r="B23" s="12" t="s">
        <v>37</v>
      </c>
      <c r="C23" s="15">
        <v>15673.6547888</v>
      </c>
      <c r="D23" s="15">
        <v>15184.044868712499</v>
      </c>
      <c r="E23" s="15">
        <v>13902.49818805</v>
      </c>
      <c r="F23" s="15">
        <f>+C23*0.08</f>
        <v>1253.8923831040001</v>
      </c>
      <c r="G23" s="18"/>
    </row>
    <row r="24" spans="1:7" x14ac:dyDescent="0.2">
      <c r="A24" s="58">
        <v>21</v>
      </c>
      <c r="B24" s="32" t="s">
        <v>38</v>
      </c>
      <c r="C24" s="15">
        <v>27549.714137499999</v>
      </c>
      <c r="D24" s="15">
        <v>28939.179037500002</v>
      </c>
      <c r="E24" s="15">
        <v>24891.828774999998</v>
      </c>
      <c r="F24" s="15">
        <f>+C24*0.08</f>
        <v>2203.9771310000001</v>
      </c>
      <c r="G24" s="18"/>
    </row>
    <row r="25" spans="1:7" x14ac:dyDescent="0.2">
      <c r="A25" s="58">
        <v>22</v>
      </c>
      <c r="B25" s="10" t="s">
        <v>39</v>
      </c>
      <c r="C25" s="33"/>
      <c r="D25" s="33"/>
      <c r="E25" s="33"/>
      <c r="F25" s="11"/>
      <c r="G25" s="18"/>
    </row>
    <row r="26" spans="1:7" x14ac:dyDescent="0.2">
      <c r="A26" s="58">
        <v>23</v>
      </c>
      <c r="B26" s="34" t="s">
        <v>7</v>
      </c>
      <c r="C26" s="11">
        <f>+C27</f>
        <v>47205.2405</v>
      </c>
      <c r="D26" s="11">
        <f>+D27</f>
        <v>47465.224000000009</v>
      </c>
      <c r="E26" s="11">
        <v>48219.370749999995</v>
      </c>
      <c r="F26" s="11">
        <f>+C26*0.08</f>
        <v>3776.4192400000002</v>
      </c>
      <c r="G26" s="18"/>
    </row>
    <row r="27" spans="1:7" x14ac:dyDescent="0.2">
      <c r="A27" s="58">
        <v>26</v>
      </c>
      <c r="B27" s="32" t="s">
        <v>40</v>
      </c>
      <c r="C27" s="15">
        <v>47205.2405</v>
      </c>
      <c r="D27" s="15">
        <v>47465.224000000009</v>
      </c>
      <c r="E27" s="15">
        <v>48219.370749999995</v>
      </c>
      <c r="F27" s="15">
        <f>+C27*0.08</f>
        <v>3776.4192400000002</v>
      </c>
      <c r="G27" s="18"/>
    </row>
    <row r="28" spans="1:7" x14ac:dyDescent="0.2">
      <c r="A28" s="58">
        <v>27</v>
      </c>
      <c r="B28" s="34" t="s">
        <v>41</v>
      </c>
      <c r="C28" s="11">
        <v>20985.40608422611</v>
      </c>
      <c r="D28" s="11">
        <v>20689.014934259019</v>
      </c>
      <c r="E28" s="11">
        <v>20851.478993606499</v>
      </c>
      <c r="F28" s="11">
        <f>+C28*0.08</f>
        <v>1678.8324867380888</v>
      </c>
      <c r="G28" s="18"/>
    </row>
    <row r="29" spans="1:7" x14ac:dyDescent="0.2">
      <c r="A29" s="58">
        <v>28</v>
      </c>
      <c r="B29" s="34" t="s">
        <v>14</v>
      </c>
      <c r="C29" s="11"/>
      <c r="D29" s="11"/>
      <c r="E29" s="11"/>
      <c r="F29" s="11"/>
      <c r="G29" s="18"/>
    </row>
    <row r="30" spans="1:7" x14ac:dyDescent="0.2">
      <c r="A30" s="58"/>
      <c r="B30" s="35" t="s">
        <v>42</v>
      </c>
      <c r="C30" s="16"/>
      <c r="D30" s="16"/>
      <c r="E30" s="16">
        <v>15801.945</v>
      </c>
      <c r="F30" s="16"/>
      <c r="G30" s="18"/>
    </row>
    <row r="31" spans="1:7" x14ac:dyDescent="0.2">
      <c r="A31" s="58">
        <v>29</v>
      </c>
      <c r="B31" s="36" t="s">
        <v>43</v>
      </c>
      <c r="C31" s="27">
        <f>+C9+C13+C18+C19+C22+C25+C26+C28+C29+C30</f>
        <v>631957.84165913949</v>
      </c>
      <c r="D31" s="27">
        <f>+D9+D13+D18+D19+D22+D25+D26+D28+D29+D30</f>
        <v>637037.34305950382</v>
      </c>
      <c r="E31" s="27">
        <f>+E9+E13+E18+E19+E22+E25+E26+E28+E29+E30</f>
        <v>610818.9566039542</v>
      </c>
      <c r="F31" s="27">
        <f>+F9+F13+F18+F19+F22+F25+F26+F28+F29+F30</f>
        <v>50556.627332731172</v>
      </c>
      <c r="G31" s="18"/>
    </row>
    <row r="34" spans="2:3" s="9" customFormat="1" x14ac:dyDescent="0.2">
      <c r="B34" s="111" t="s">
        <v>293</v>
      </c>
      <c r="C34" s="85"/>
    </row>
  </sheetData>
  <mergeCells count="2">
    <mergeCell ref="B7:B8"/>
    <mergeCell ref="D7:E7"/>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Q130"/>
  <sheetViews>
    <sheetView zoomScale="80" zoomScaleNormal="80" workbookViewId="0">
      <selection activeCell="A2" sqref="A2"/>
    </sheetView>
  </sheetViews>
  <sheetFormatPr defaultColWidth="11.125" defaultRowHeight="12.75" x14ac:dyDescent="0.2"/>
  <cols>
    <col min="1" max="1" width="6.75" style="9" customWidth="1"/>
    <col min="2" max="2" width="6.625" style="9" customWidth="1"/>
    <col min="3" max="3" width="93" style="9" customWidth="1"/>
    <col min="4" max="4" width="15.375" style="25" customWidth="1"/>
    <col min="5" max="5" width="15.375" style="29" customWidth="1"/>
    <col min="6" max="6" width="15.375" style="25" customWidth="1"/>
    <col min="7" max="256" width="11.125" style="9"/>
    <col min="257" max="257" width="7.5" style="9" customWidth="1"/>
    <col min="258" max="258" width="6.625" style="9" customWidth="1"/>
    <col min="259" max="259" width="93" style="9" customWidth="1"/>
    <col min="260" max="261" width="17.25" style="9" customWidth="1"/>
    <col min="262" max="512" width="11.125" style="9"/>
    <col min="513" max="513" width="7.5" style="9" customWidth="1"/>
    <col min="514" max="514" width="6.625" style="9" customWidth="1"/>
    <col min="515" max="515" width="93" style="9" customWidth="1"/>
    <col min="516" max="517" width="17.25" style="9" customWidth="1"/>
    <col min="518" max="768" width="11.125" style="9"/>
    <col min="769" max="769" width="7.5" style="9" customWidth="1"/>
    <col min="770" max="770" width="6.625" style="9" customWidth="1"/>
    <col min="771" max="771" width="93" style="9" customWidth="1"/>
    <col min="772" max="773" width="17.25" style="9" customWidth="1"/>
    <col min="774" max="1024" width="11.125" style="9"/>
    <col min="1025" max="1025" width="7.5" style="9" customWidth="1"/>
    <col min="1026" max="1026" width="6.625" style="9" customWidth="1"/>
    <col min="1027" max="1027" width="93" style="9" customWidth="1"/>
    <col min="1028" max="1029" width="17.25" style="9" customWidth="1"/>
    <col min="1030" max="1280" width="11.125" style="9"/>
    <col min="1281" max="1281" width="7.5" style="9" customWidth="1"/>
    <col min="1282" max="1282" width="6.625" style="9" customWidth="1"/>
    <col min="1283" max="1283" width="93" style="9" customWidth="1"/>
    <col min="1284" max="1285" width="17.25" style="9" customWidth="1"/>
    <col min="1286" max="1536" width="11.125" style="9"/>
    <col min="1537" max="1537" width="7.5" style="9" customWidth="1"/>
    <col min="1538" max="1538" width="6.625" style="9" customWidth="1"/>
    <col min="1539" max="1539" width="93" style="9" customWidth="1"/>
    <col min="1540" max="1541" width="17.25" style="9" customWidth="1"/>
    <col min="1542" max="1792" width="11.125" style="9"/>
    <col min="1793" max="1793" width="7.5" style="9" customWidth="1"/>
    <col min="1794" max="1794" width="6.625" style="9" customWidth="1"/>
    <col min="1795" max="1795" width="93" style="9" customWidth="1"/>
    <col min="1796" max="1797" width="17.25" style="9" customWidth="1"/>
    <col min="1798" max="2048" width="11.125" style="9"/>
    <col min="2049" max="2049" width="7.5" style="9" customWidth="1"/>
    <col min="2050" max="2050" width="6.625" style="9" customWidth="1"/>
    <col min="2051" max="2051" width="93" style="9" customWidth="1"/>
    <col min="2052" max="2053" width="17.25" style="9" customWidth="1"/>
    <col min="2054" max="2304" width="11.125" style="9"/>
    <col min="2305" max="2305" width="7.5" style="9" customWidth="1"/>
    <col min="2306" max="2306" width="6.625" style="9" customWidth="1"/>
    <col min="2307" max="2307" width="93" style="9" customWidth="1"/>
    <col min="2308" max="2309" width="17.25" style="9" customWidth="1"/>
    <col min="2310" max="2560" width="11.125" style="9"/>
    <col min="2561" max="2561" width="7.5" style="9" customWidth="1"/>
    <col min="2562" max="2562" width="6.625" style="9" customWidth="1"/>
    <col min="2563" max="2563" width="93" style="9" customWidth="1"/>
    <col min="2564" max="2565" width="17.25" style="9" customWidth="1"/>
    <col min="2566" max="2816" width="11.125" style="9"/>
    <col min="2817" max="2817" width="7.5" style="9" customWidth="1"/>
    <col min="2818" max="2818" width="6.625" style="9" customWidth="1"/>
    <col min="2819" max="2819" width="93" style="9" customWidth="1"/>
    <col min="2820" max="2821" width="17.25" style="9" customWidth="1"/>
    <col min="2822" max="3072" width="11.125" style="9"/>
    <col min="3073" max="3073" width="7.5" style="9" customWidth="1"/>
    <col min="3074" max="3074" width="6.625" style="9" customWidth="1"/>
    <col min="3075" max="3075" width="93" style="9" customWidth="1"/>
    <col min="3076" max="3077" width="17.25" style="9" customWidth="1"/>
    <col min="3078" max="3328" width="11.125" style="9"/>
    <col min="3329" max="3329" width="7.5" style="9" customWidth="1"/>
    <col min="3330" max="3330" width="6.625" style="9" customWidth="1"/>
    <col min="3331" max="3331" width="93" style="9" customWidth="1"/>
    <col min="3332" max="3333" width="17.25" style="9" customWidth="1"/>
    <col min="3334" max="3584" width="11.125" style="9"/>
    <col min="3585" max="3585" width="7.5" style="9" customWidth="1"/>
    <col min="3586" max="3586" width="6.625" style="9" customWidth="1"/>
    <col min="3587" max="3587" width="93" style="9" customWidth="1"/>
    <col min="3588" max="3589" width="17.25" style="9" customWidth="1"/>
    <col min="3590" max="3840" width="11.125" style="9"/>
    <col min="3841" max="3841" width="7.5" style="9" customWidth="1"/>
    <col min="3842" max="3842" width="6.625" style="9" customWidth="1"/>
    <col min="3843" max="3843" width="93" style="9" customWidth="1"/>
    <col min="3844" max="3845" width="17.25" style="9" customWidth="1"/>
    <col min="3846" max="4096" width="11.125" style="9"/>
    <col min="4097" max="4097" width="7.5" style="9" customWidth="1"/>
    <col min="4098" max="4098" width="6.625" style="9" customWidth="1"/>
    <col min="4099" max="4099" width="93" style="9" customWidth="1"/>
    <col min="4100" max="4101" width="17.25" style="9" customWidth="1"/>
    <col min="4102" max="4352" width="11.125" style="9"/>
    <col min="4353" max="4353" width="7.5" style="9" customWidth="1"/>
    <col min="4354" max="4354" width="6.625" style="9" customWidth="1"/>
    <col min="4355" max="4355" width="93" style="9" customWidth="1"/>
    <col min="4356" max="4357" width="17.25" style="9" customWidth="1"/>
    <col min="4358" max="4608" width="11.125" style="9"/>
    <col min="4609" max="4609" width="7.5" style="9" customWidth="1"/>
    <col min="4610" max="4610" width="6.625" style="9" customWidth="1"/>
    <col min="4611" max="4611" width="93" style="9" customWidth="1"/>
    <col min="4612" max="4613" width="17.25" style="9" customWidth="1"/>
    <col min="4614" max="4864" width="11.125" style="9"/>
    <col min="4865" max="4865" width="7.5" style="9" customWidth="1"/>
    <col min="4866" max="4866" width="6.625" style="9" customWidth="1"/>
    <col min="4867" max="4867" width="93" style="9" customWidth="1"/>
    <col min="4868" max="4869" width="17.25" style="9" customWidth="1"/>
    <col min="4870" max="5120" width="11.125" style="9"/>
    <col min="5121" max="5121" width="7.5" style="9" customWidth="1"/>
    <col min="5122" max="5122" width="6.625" style="9" customWidth="1"/>
    <col min="5123" max="5123" width="93" style="9" customWidth="1"/>
    <col min="5124" max="5125" width="17.25" style="9" customWidth="1"/>
    <col min="5126" max="5376" width="11.125" style="9"/>
    <col min="5377" max="5377" width="7.5" style="9" customWidth="1"/>
    <col min="5378" max="5378" width="6.625" style="9" customWidth="1"/>
    <col min="5379" max="5379" width="93" style="9" customWidth="1"/>
    <col min="5380" max="5381" width="17.25" style="9" customWidth="1"/>
    <col min="5382" max="5632" width="11.125" style="9"/>
    <col min="5633" max="5633" width="7.5" style="9" customWidth="1"/>
    <col min="5634" max="5634" width="6.625" style="9" customWidth="1"/>
    <col min="5635" max="5635" width="93" style="9" customWidth="1"/>
    <col min="5636" max="5637" width="17.25" style="9" customWidth="1"/>
    <col min="5638" max="5888" width="11.125" style="9"/>
    <col min="5889" max="5889" width="7.5" style="9" customWidth="1"/>
    <col min="5890" max="5890" width="6.625" style="9" customWidth="1"/>
    <col min="5891" max="5891" width="93" style="9" customWidth="1"/>
    <col min="5892" max="5893" width="17.25" style="9" customWidth="1"/>
    <col min="5894" max="6144" width="11.125" style="9"/>
    <col min="6145" max="6145" width="7.5" style="9" customWidth="1"/>
    <col min="6146" max="6146" width="6.625" style="9" customWidth="1"/>
    <col min="6147" max="6147" width="93" style="9" customWidth="1"/>
    <col min="6148" max="6149" width="17.25" style="9" customWidth="1"/>
    <col min="6150" max="6400" width="11.125" style="9"/>
    <col min="6401" max="6401" width="7.5" style="9" customWidth="1"/>
    <col min="6402" max="6402" width="6.625" style="9" customWidth="1"/>
    <col min="6403" max="6403" width="93" style="9" customWidth="1"/>
    <col min="6404" max="6405" width="17.25" style="9" customWidth="1"/>
    <col min="6406" max="6656" width="11.125" style="9"/>
    <col min="6657" max="6657" width="7.5" style="9" customWidth="1"/>
    <col min="6658" max="6658" width="6.625" style="9" customWidth="1"/>
    <col min="6659" max="6659" width="93" style="9" customWidth="1"/>
    <col min="6660" max="6661" width="17.25" style="9" customWidth="1"/>
    <col min="6662" max="6912" width="11.125" style="9"/>
    <col min="6913" max="6913" width="7.5" style="9" customWidth="1"/>
    <col min="6914" max="6914" width="6.625" style="9" customWidth="1"/>
    <col min="6915" max="6915" width="93" style="9" customWidth="1"/>
    <col min="6916" max="6917" width="17.25" style="9" customWidth="1"/>
    <col min="6918" max="7168" width="11.125" style="9"/>
    <col min="7169" max="7169" width="7.5" style="9" customWidth="1"/>
    <col min="7170" max="7170" width="6.625" style="9" customWidth="1"/>
    <col min="7171" max="7171" width="93" style="9" customWidth="1"/>
    <col min="7172" max="7173" width="17.25" style="9" customWidth="1"/>
    <col min="7174" max="7424" width="11.125" style="9"/>
    <col min="7425" max="7425" width="7.5" style="9" customWidth="1"/>
    <col min="7426" max="7426" width="6.625" style="9" customWidth="1"/>
    <col min="7427" max="7427" width="93" style="9" customWidth="1"/>
    <col min="7428" max="7429" width="17.25" style="9" customWidth="1"/>
    <col min="7430" max="7680" width="11.125" style="9"/>
    <col min="7681" max="7681" width="7.5" style="9" customWidth="1"/>
    <col min="7682" max="7682" width="6.625" style="9" customWidth="1"/>
    <col min="7683" max="7683" width="93" style="9" customWidth="1"/>
    <col min="7684" max="7685" width="17.25" style="9" customWidth="1"/>
    <col min="7686" max="7936" width="11.125" style="9"/>
    <col min="7937" max="7937" width="7.5" style="9" customWidth="1"/>
    <col min="7938" max="7938" width="6.625" style="9" customWidth="1"/>
    <col min="7939" max="7939" width="93" style="9" customWidth="1"/>
    <col min="7940" max="7941" width="17.25" style="9" customWidth="1"/>
    <col min="7942" max="8192" width="11.125" style="9"/>
    <col min="8193" max="8193" width="7.5" style="9" customWidth="1"/>
    <col min="8194" max="8194" width="6.625" style="9" customWidth="1"/>
    <col min="8195" max="8195" width="93" style="9" customWidth="1"/>
    <col min="8196" max="8197" width="17.25" style="9" customWidth="1"/>
    <col min="8198" max="8448" width="11.125" style="9"/>
    <col min="8449" max="8449" width="7.5" style="9" customWidth="1"/>
    <col min="8450" max="8450" width="6.625" style="9" customWidth="1"/>
    <col min="8451" max="8451" width="93" style="9" customWidth="1"/>
    <col min="8452" max="8453" width="17.25" style="9" customWidth="1"/>
    <col min="8454" max="8704" width="11.125" style="9"/>
    <col min="8705" max="8705" width="7.5" style="9" customWidth="1"/>
    <col min="8706" max="8706" width="6.625" style="9" customWidth="1"/>
    <col min="8707" max="8707" width="93" style="9" customWidth="1"/>
    <col min="8708" max="8709" width="17.25" style="9" customWidth="1"/>
    <col min="8710" max="8960" width="11.125" style="9"/>
    <col min="8961" max="8961" width="7.5" style="9" customWidth="1"/>
    <col min="8962" max="8962" width="6.625" style="9" customWidth="1"/>
    <col min="8963" max="8963" width="93" style="9" customWidth="1"/>
    <col min="8964" max="8965" width="17.25" style="9" customWidth="1"/>
    <col min="8966" max="9216" width="11.125" style="9"/>
    <col min="9217" max="9217" width="7.5" style="9" customWidth="1"/>
    <col min="9218" max="9218" width="6.625" style="9" customWidth="1"/>
    <col min="9219" max="9219" width="93" style="9" customWidth="1"/>
    <col min="9220" max="9221" width="17.25" style="9" customWidth="1"/>
    <col min="9222" max="9472" width="11.125" style="9"/>
    <col min="9473" max="9473" width="7.5" style="9" customWidth="1"/>
    <col min="9474" max="9474" width="6.625" style="9" customWidth="1"/>
    <col min="9475" max="9475" width="93" style="9" customWidth="1"/>
    <col min="9476" max="9477" width="17.25" style="9" customWidth="1"/>
    <col min="9478" max="9728" width="11.125" style="9"/>
    <col min="9729" max="9729" width="7.5" style="9" customWidth="1"/>
    <col min="9730" max="9730" width="6.625" style="9" customWidth="1"/>
    <col min="9731" max="9731" width="93" style="9" customWidth="1"/>
    <col min="9732" max="9733" width="17.25" style="9" customWidth="1"/>
    <col min="9734" max="9984" width="11.125" style="9"/>
    <col min="9985" max="9985" width="7.5" style="9" customWidth="1"/>
    <col min="9986" max="9986" width="6.625" style="9" customWidth="1"/>
    <col min="9987" max="9987" width="93" style="9" customWidth="1"/>
    <col min="9988" max="9989" width="17.25" style="9" customWidth="1"/>
    <col min="9990" max="10240" width="11.125" style="9"/>
    <col min="10241" max="10241" width="7.5" style="9" customWidth="1"/>
    <col min="10242" max="10242" width="6.625" style="9" customWidth="1"/>
    <col min="10243" max="10243" width="93" style="9" customWidth="1"/>
    <col min="10244" max="10245" width="17.25" style="9" customWidth="1"/>
    <col min="10246" max="10496" width="11.125" style="9"/>
    <col min="10497" max="10497" width="7.5" style="9" customWidth="1"/>
    <col min="10498" max="10498" width="6.625" style="9" customWidth="1"/>
    <col min="10499" max="10499" width="93" style="9" customWidth="1"/>
    <col min="10500" max="10501" width="17.25" style="9" customWidth="1"/>
    <col min="10502" max="10752" width="11.125" style="9"/>
    <col min="10753" max="10753" width="7.5" style="9" customWidth="1"/>
    <col min="10754" max="10754" width="6.625" style="9" customWidth="1"/>
    <col min="10755" max="10755" width="93" style="9" customWidth="1"/>
    <col min="10756" max="10757" width="17.25" style="9" customWidth="1"/>
    <col min="10758" max="11008" width="11.125" style="9"/>
    <col min="11009" max="11009" width="7.5" style="9" customWidth="1"/>
    <col min="11010" max="11010" width="6.625" style="9" customWidth="1"/>
    <col min="11011" max="11011" width="93" style="9" customWidth="1"/>
    <col min="11012" max="11013" width="17.25" style="9" customWidth="1"/>
    <col min="11014" max="11264" width="11.125" style="9"/>
    <col min="11265" max="11265" width="7.5" style="9" customWidth="1"/>
    <col min="11266" max="11266" width="6.625" style="9" customWidth="1"/>
    <col min="11267" max="11267" width="93" style="9" customWidth="1"/>
    <col min="11268" max="11269" width="17.25" style="9" customWidth="1"/>
    <col min="11270" max="11520" width="11.125" style="9"/>
    <col min="11521" max="11521" width="7.5" style="9" customWidth="1"/>
    <col min="11522" max="11522" width="6.625" style="9" customWidth="1"/>
    <col min="11523" max="11523" width="93" style="9" customWidth="1"/>
    <col min="11524" max="11525" width="17.25" style="9" customWidth="1"/>
    <col min="11526" max="11776" width="11.125" style="9"/>
    <col min="11777" max="11777" width="7.5" style="9" customWidth="1"/>
    <col min="11778" max="11778" width="6.625" style="9" customWidth="1"/>
    <col min="11779" max="11779" width="93" style="9" customWidth="1"/>
    <col min="11780" max="11781" width="17.25" style="9" customWidth="1"/>
    <col min="11782" max="12032" width="11.125" style="9"/>
    <col min="12033" max="12033" width="7.5" style="9" customWidth="1"/>
    <col min="12034" max="12034" width="6.625" style="9" customWidth="1"/>
    <col min="12035" max="12035" width="93" style="9" customWidth="1"/>
    <col min="12036" max="12037" width="17.25" style="9" customWidth="1"/>
    <col min="12038" max="12288" width="11.125" style="9"/>
    <col min="12289" max="12289" width="7.5" style="9" customWidth="1"/>
    <col min="12290" max="12290" width="6.625" style="9" customWidth="1"/>
    <col min="12291" max="12291" width="93" style="9" customWidth="1"/>
    <col min="12292" max="12293" width="17.25" style="9" customWidth="1"/>
    <col min="12294" max="12544" width="11.125" style="9"/>
    <col min="12545" max="12545" width="7.5" style="9" customWidth="1"/>
    <col min="12546" max="12546" width="6.625" style="9" customWidth="1"/>
    <col min="12547" max="12547" width="93" style="9" customWidth="1"/>
    <col min="12548" max="12549" width="17.25" style="9" customWidth="1"/>
    <col min="12550" max="12800" width="11.125" style="9"/>
    <col min="12801" max="12801" width="7.5" style="9" customWidth="1"/>
    <col min="12802" max="12802" width="6.625" style="9" customWidth="1"/>
    <col min="12803" max="12803" width="93" style="9" customWidth="1"/>
    <col min="12804" max="12805" width="17.25" style="9" customWidth="1"/>
    <col min="12806" max="13056" width="11.125" style="9"/>
    <col min="13057" max="13057" width="7.5" style="9" customWidth="1"/>
    <col min="13058" max="13058" width="6.625" style="9" customWidth="1"/>
    <col min="13059" max="13059" width="93" style="9" customWidth="1"/>
    <col min="13060" max="13061" width="17.25" style="9" customWidth="1"/>
    <col min="13062" max="13312" width="11.125" style="9"/>
    <col min="13313" max="13313" width="7.5" style="9" customWidth="1"/>
    <col min="13314" max="13314" width="6.625" style="9" customWidth="1"/>
    <col min="13315" max="13315" width="93" style="9" customWidth="1"/>
    <col min="13316" max="13317" width="17.25" style="9" customWidth="1"/>
    <col min="13318" max="13568" width="11.125" style="9"/>
    <col min="13569" max="13569" width="7.5" style="9" customWidth="1"/>
    <col min="13570" max="13570" width="6.625" style="9" customWidth="1"/>
    <col min="13571" max="13571" width="93" style="9" customWidth="1"/>
    <col min="13572" max="13573" width="17.25" style="9" customWidth="1"/>
    <col min="13574" max="13824" width="11.125" style="9"/>
    <col min="13825" max="13825" width="7.5" style="9" customWidth="1"/>
    <col min="13826" max="13826" width="6.625" style="9" customWidth="1"/>
    <col min="13827" max="13827" width="93" style="9" customWidth="1"/>
    <col min="13828" max="13829" width="17.25" style="9" customWidth="1"/>
    <col min="13830" max="14080" width="11.125" style="9"/>
    <col min="14081" max="14081" width="7.5" style="9" customWidth="1"/>
    <col min="14082" max="14082" width="6.625" style="9" customWidth="1"/>
    <col min="14083" max="14083" width="93" style="9" customWidth="1"/>
    <col min="14084" max="14085" width="17.25" style="9" customWidth="1"/>
    <col min="14086" max="14336" width="11.125" style="9"/>
    <col min="14337" max="14337" width="7.5" style="9" customWidth="1"/>
    <col min="14338" max="14338" width="6.625" style="9" customWidth="1"/>
    <col min="14339" max="14339" width="93" style="9" customWidth="1"/>
    <col min="14340" max="14341" width="17.25" style="9" customWidth="1"/>
    <col min="14342" max="14592" width="11.125" style="9"/>
    <col min="14593" max="14593" width="7.5" style="9" customWidth="1"/>
    <col min="14594" max="14594" width="6.625" style="9" customWidth="1"/>
    <col min="14595" max="14595" width="93" style="9" customWidth="1"/>
    <col min="14596" max="14597" width="17.25" style="9" customWidth="1"/>
    <col min="14598" max="14848" width="11.125" style="9"/>
    <col min="14849" max="14849" width="7.5" style="9" customWidth="1"/>
    <col min="14850" max="14850" width="6.625" style="9" customWidth="1"/>
    <col min="14851" max="14851" width="93" style="9" customWidth="1"/>
    <col min="14852" max="14853" width="17.25" style="9" customWidth="1"/>
    <col min="14854" max="15104" width="11.125" style="9"/>
    <col min="15105" max="15105" width="7.5" style="9" customWidth="1"/>
    <col min="15106" max="15106" width="6.625" style="9" customWidth="1"/>
    <col min="15107" max="15107" width="93" style="9" customWidth="1"/>
    <col min="15108" max="15109" width="17.25" style="9" customWidth="1"/>
    <col min="15110" max="15360" width="11.125" style="9"/>
    <col min="15361" max="15361" width="7.5" style="9" customWidth="1"/>
    <col min="15362" max="15362" width="6.625" style="9" customWidth="1"/>
    <col min="15363" max="15363" width="93" style="9" customWidth="1"/>
    <col min="15364" max="15365" width="17.25" style="9" customWidth="1"/>
    <col min="15366" max="15616" width="11.125" style="9"/>
    <col min="15617" max="15617" width="7.5" style="9" customWidth="1"/>
    <col min="15618" max="15618" width="6.625" style="9" customWidth="1"/>
    <col min="15619" max="15619" width="93" style="9" customWidth="1"/>
    <col min="15620" max="15621" width="17.25" style="9" customWidth="1"/>
    <col min="15622" max="15872" width="11.125" style="9"/>
    <col min="15873" max="15873" width="7.5" style="9" customWidth="1"/>
    <col min="15874" max="15874" width="6.625" style="9" customWidth="1"/>
    <col min="15875" max="15875" width="93" style="9" customWidth="1"/>
    <col min="15876" max="15877" width="17.25" style="9" customWidth="1"/>
    <col min="15878" max="16128" width="11.125" style="9"/>
    <col min="16129" max="16129" width="7.5" style="9" customWidth="1"/>
    <col min="16130" max="16130" width="6.625" style="9" customWidth="1"/>
    <col min="16131" max="16131" width="93" style="9" customWidth="1"/>
    <col min="16132" max="16133" width="17.25" style="9" customWidth="1"/>
    <col min="16134" max="16384" width="11.125" style="9"/>
  </cols>
  <sheetData>
    <row r="1" spans="1:251" s="18" customFormat="1" x14ac:dyDescent="0.2">
      <c r="A1" s="21" t="s">
        <v>295</v>
      </c>
      <c r="D1" s="54"/>
      <c r="E1" s="54"/>
      <c r="F1" s="54"/>
    </row>
    <row r="2" spans="1:251" s="18" customFormat="1" ht="13.15" customHeight="1" x14ac:dyDescent="0.2">
      <c r="D2" s="54"/>
      <c r="E2" s="54"/>
      <c r="F2" s="54"/>
    </row>
    <row r="3" spans="1:251" s="18" customFormat="1" x14ac:dyDescent="0.2">
      <c r="A3" s="22"/>
      <c r="B3" s="22" t="s">
        <v>47</v>
      </c>
      <c r="D3" s="54"/>
      <c r="E3" s="54"/>
      <c r="F3" s="54"/>
    </row>
    <row r="4" spans="1:251" s="18" customFormat="1" x14ac:dyDescent="0.2">
      <c r="B4" s="24" t="s">
        <v>48</v>
      </c>
      <c r="C4" s="25"/>
      <c r="D4" s="25"/>
      <c r="E4" s="25"/>
      <c r="F4" s="25"/>
    </row>
    <row r="5" spans="1:251" x14ac:dyDescent="0.2">
      <c r="B5" s="18"/>
      <c r="C5" s="38"/>
      <c r="D5" s="107"/>
      <c r="E5" s="26"/>
      <c r="F5" s="107"/>
    </row>
    <row r="6" spans="1:251" x14ac:dyDescent="0.2">
      <c r="A6" s="23"/>
      <c r="B6" s="117" t="s">
        <v>12</v>
      </c>
      <c r="C6" s="117"/>
      <c r="D6" s="55"/>
      <c r="E6" s="55"/>
      <c r="F6" s="55"/>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row>
    <row r="7" spans="1:251" x14ac:dyDescent="0.2">
      <c r="A7" s="23"/>
      <c r="B7" s="118"/>
      <c r="C7" s="118"/>
      <c r="D7" s="56" t="s">
        <v>285</v>
      </c>
      <c r="E7" s="56" t="s">
        <v>269</v>
      </c>
      <c r="F7" s="56" t="s">
        <v>44</v>
      </c>
      <c r="G7" s="23"/>
      <c r="H7" s="76"/>
      <c r="I7" s="7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row>
    <row r="8" spans="1:251" x14ac:dyDescent="0.2">
      <c r="B8" s="39" t="s">
        <v>49</v>
      </c>
      <c r="C8" s="19"/>
      <c r="D8" s="19"/>
      <c r="E8" s="19"/>
      <c r="F8" s="19"/>
      <c r="H8" s="76"/>
      <c r="I8" s="76"/>
    </row>
    <row r="9" spans="1:251" s="18" customFormat="1" x14ac:dyDescent="0.2">
      <c r="B9" s="40">
        <v>1</v>
      </c>
      <c r="C9" s="19" t="s">
        <v>50</v>
      </c>
      <c r="D9" s="19">
        <v>21941.718015637402</v>
      </c>
      <c r="E9" s="19">
        <v>21941.718347242702</v>
      </c>
      <c r="F9" s="19">
        <v>21941.718039527801</v>
      </c>
      <c r="H9" s="108"/>
      <c r="I9" s="108"/>
    </row>
    <row r="10" spans="1:251" s="18" customFormat="1" x14ac:dyDescent="0.2">
      <c r="B10" s="40"/>
      <c r="C10" s="19" t="s">
        <v>51</v>
      </c>
      <c r="D10" s="19">
        <v>21941.718015637402</v>
      </c>
      <c r="E10" s="19">
        <v>21941.718347242702</v>
      </c>
      <c r="F10" s="19">
        <v>21941.718039527801</v>
      </c>
      <c r="H10" s="108"/>
      <c r="I10" s="108"/>
    </row>
    <row r="11" spans="1:251" s="18" customFormat="1" x14ac:dyDescent="0.2">
      <c r="B11" s="40">
        <v>2</v>
      </c>
      <c r="C11" s="19" t="s">
        <v>52</v>
      </c>
      <c r="D11" s="19">
        <v>62315.809366933165</v>
      </c>
      <c r="E11" s="19">
        <v>62375.856162470423</v>
      </c>
      <c r="F11" s="19">
        <v>60065.883817811497</v>
      </c>
      <c r="H11" s="108"/>
      <c r="I11" s="108"/>
    </row>
    <row r="12" spans="1:251" s="18" customFormat="1" x14ac:dyDescent="0.2">
      <c r="B12" s="40">
        <v>3</v>
      </c>
      <c r="C12" s="41" t="s">
        <v>259</v>
      </c>
      <c r="D12" s="19">
        <v>43109.168382554628</v>
      </c>
      <c r="E12" s="19">
        <v>41682.129913677709</v>
      </c>
      <c r="F12" s="19">
        <v>43476.565888017227</v>
      </c>
      <c r="H12" s="108"/>
      <c r="I12" s="108"/>
    </row>
    <row r="13" spans="1:251" s="18" customFormat="1" x14ac:dyDescent="0.2">
      <c r="B13" s="40" t="s">
        <v>53</v>
      </c>
      <c r="C13" s="19" t="s">
        <v>54</v>
      </c>
      <c r="D13" s="19"/>
      <c r="E13" s="19"/>
      <c r="F13" s="19"/>
      <c r="H13" s="108"/>
      <c r="I13" s="108"/>
    </row>
    <row r="14" spans="1:251" x14ac:dyDescent="0.2">
      <c r="A14" s="18"/>
      <c r="B14" s="40">
        <v>4</v>
      </c>
      <c r="C14" s="41" t="s">
        <v>55</v>
      </c>
      <c r="D14" s="19"/>
      <c r="E14" s="19"/>
      <c r="F14" s="19"/>
      <c r="H14" s="108"/>
      <c r="I14" s="108"/>
    </row>
    <row r="15" spans="1:251" x14ac:dyDescent="0.2">
      <c r="A15" s="18"/>
      <c r="B15" s="40">
        <v>5</v>
      </c>
      <c r="C15" s="19" t="s">
        <v>56</v>
      </c>
      <c r="D15" s="19"/>
      <c r="E15" s="19"/>
      <c r="F15" s="19"/>
      <c r="G15" s="18"/>
      <c r="H15" s="108"/>
      <c r="I15" s="10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row>
    <row r="16" spans="1:251" x14ac:dyDescent="0.2">
      <c r="A16" s="18"/>
      <c r="B16" s="40" t="s">
        <v>57</v>
      </c>
      <c r="C16" s="19" t="s">
        <v>58</v>
      </c>
      <c r="D16" s="19">
        <v>8152.4185382236446</v>
      </c>
      <c r="E16" s="19">
        <v>6921.9906420461721</v>
      </c>
      <c r="F16" s="19">
        <v>4083.9282964498002</v>
      </c>
      <c r="G16" s="18"/>
      <c r="H16" s="108"/>
      <c r="I16" s="10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row>
    <row r="17" spans="1:251" x14ac:dyDescent="0.2">
      <c r="A17" s="18"/>
      <c r="B17" s="42">
        <v>6</v>
      </c>
      <c r="C17" s="43" t="s">
        <v>59</v>
      </c>
      <c r="D17" s="43">
        <f>+D9+D11+D12+D16</f>
        <v>135519.11430334882</v>
      </c>
      <c r="E17" s="43">
        <f>+E9+E11+E12+E16</f>
        <v>132921.695065437</v>
      </c>
      <c r="F17" s="43">
        <v>129568.09604180633</v>
      </c>
      <c r="G17" s="22"/>
      <c r="H17" s="108"/>
      <c r="I17" s="108"/>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row>
    <row r="18" spans="1:251" x14ac:dyDescent="0.2">
      <c r="A18" s="18"/>
      <c r="B18" s="39" t="s">
        <v>60</v>
      </c>
      <c r="C18" s="19"/>
      <c r="D18" s="19"/>
      <c r="E18" s="19"/>
      <c r="F18" s="19"/>
      <c r="H18" s="108"/>
      <c r="I18" s="108"/>
    </row>
    <row r="19" spans="1:251" x14ac:dyDescent="0.2">
      <c r="A19" s="18"/>
      <c r="B19" s="40">
        <v>7</v>
      </c>
      <c r="C19" s="19" t="s">
        <v>61</v>
      </c>
      <c r="D19" s="19">
        <v>-726.4035745948803</v>
      </c>
      <c r="E19" s="19">
        <v>-773.83286989788473</v>
      </c>
      <c r="F19" s="19">
        <v>-663.18522657831397</v>
      </c>
      <c r="H19" s="108"/>
      <c r="I19" s="108"/>
    </row>
    <row r="20" spans="1:251" x14ac:dyDescent="0.2">
      <c r="A20" s="18"/>
      <c r="B20" s="40">
        <v>8</v>
      </c>
      <c r="C20" s="19" t="s">
        <v>62</v>
      </c>
      <c r="D20" s="19">
        <v>-6457.5599221485627</v>
      </c>
      <c r="E20" s="19">
        <v>-6404.5192532410647</v>
      </c>
      <c r="F20" s="19">
        <v>-6225.3703554139292</v>
      </c>
      <c r="H20" s="108"/>
      <c r="I20" s="108"/>
    </row>
    <row r="21" spans="1:251" x14ac:dyDescent="0.2">
      <c r="A21" s="18"/>
      <c r="B21" s="40">
        <v>9</v>
      </c>
      <c r="C21" s="19" t="s">
        <v>63</v>
      </c>
      <c r="D21" s="19"/>
      <c r="E21" s="19"/>
      <c r="F21" s="19"/>
      <c r="H21" s="108"/>
      <c r="I21" s="108"/>
    </row>
    <row r="22" spans="1:251" ht="25.5" x14ac:dyDescent="0.2">
      <c r="A22" s="18"/>
      <c r="B22" s="40">
        <v>10</v>
      </c>
      <c r="C22" s="41" t="s">
        <v>64</v>
      </c>
      <c r="D22" s="19"/>
      <c r="E22" s="19">
        <v>-17.576128651620003</v>
      </c>
      <c r="F22" s="19">
        <v>-75.147000000000006</v>
      </c>
      <c r="H22" s="108"/>
      <c r="I22" s="108"/>
    </row>
    <row r="23" spans="1:251" x14ac:dyDescent="0.2">
      <c r="A23" s="18"/>
      <c r="B23" s="40">
        <v>11</v>
      </c>
      <c r="C23" s="19" t="s">
        <v>65</v>
      </c>
      <c r="D23" s="19">
        <v>-519.31619039999998</v>
      </c>
      <c r="E23" s="19">
        <v>-632.85525699000004</v>
      </c>
      <c r="F23" s="19">
        <v>-1192.33989215</v>
      </c>
      <c r="H23" s="108"/>
      <c r="I23" s="108"/>
    </row>
    <row r="24" spans="1:251" x14ac:dyDescent="0.2">
      <c r="A24" s="18"/>
      <c r="B24" s="40">
        <v>12</v>
      </c>
      <c r="C24" s="19" t="s">
        <v>66</v>
      </c>
      <c r="D24" s="19"/>
      <c r="E24" s="19">
        <v>-140.78200000000001</v>
      </c>
      <c r="F24" s="19">
        <v>-1307.3230368527629</v>
      </c>
      <c r="H24" s="108"/>
      <c r="I24" s="108"/>
    </row>
    <row r="25" spans="1:251" s="18" customFormat="1" x14ac:dyDescent="0.2">
      <c r="B25" s="40">
        <v>13</v>
      </c>
      <c r="C25" s="19" t="s">
        <v>67</v>
      </c>
      <c r="D25" s="19"/>
      <c r="E25" s="19"/>
      <c r="F25" s="19"/>
      <c r="H25" s="108"/>
      <c r="I25" s="108"/>
    </row>
    <row r="26" spans="1:251" s="18" customFormat="1" x14ac:dyDescent="0.2">
      <c r="B26" s="40">
        <v>14</v>
      </c>
      <c r="C26" s="19" t="s">
        <v>68</v>
      </c>
      <c r="D26" s="19">
        <v>196.021285615648</v>
      </c>
      <c r="E26" s="19">
        <v>210.28741098533504</v>
      </c>
      <c r="F26" s="19">
        <v>98.675051102442993</v>
      </c>
      <c r="H26" s="108"/>
      <c r="I26" s="108"/>
    </row>
    <row r="27" spans="1:251" s="18" customFormat="1" x14ac:dyDescent="0.2">
      <c r="B27" s="40">
        <v>15</v>
      </c>
      <c r="C27" s="19" t="s">
        <v>69</v>
      </c>
      <c r="D27" s="19">
        <v>-3114.3971432162557</v>
      </c>
      <c r="E27" s="19">
        <v>-1764.0807406983147</v>
      </c>
      <c r="F27" s="19">
        <v>-1806.6367482192898</v>
      </c>
      <c r="H27" s="108"/>
      <c r="I27" s="108"/>
    </row>
    <row r="28" spans="1:251" s="18" customFormat="1" x14ac:dyDescent="0.2">
      <c r="B28" s="40">
        <v>16</v>
      </c>
      <c r="C28" s="19" t="s">
        <v>70</v>
      </c>
      <c r="D28" s="19">
        <v>-198.48</v>
      </c>
      <c r="E28" s="19">
        <v>-170.32</v>
      </c>
      <c r="F28" s="19">
        <v>-192.6</v>
      </c>
      <c r="H28" s="108"/>
      <c r="I28" s="108"/>
    </row>
    <row r="29" spans="1:251" s="18" customFormat="1" ht="27" customHeight="1" x14ac:dyDescent="0.2">
      <c r="B29" s="40">
        <v>17</v>
      </c>
      <c r="C29" s="41" t="s">
        <v>260</v>
      </c>
      <c r="D29" s="19"/>
      <c r="E29" s="19"/>
      <c r="F29" s="19"/>
      <c r="H29" s="108"/>
      <c r="I29" s="108"/>
    </row>
    <row r="30" spans="1:251" s="18" customFormat="1" ht="38.25" x14ac:dyDescent="0.2">
      <c r="B30" s="40">
        <v>18</v>
      </c>
      <c r="C30" s="41" t="s">
        <v>261</v>
      </c>
      <c r="D30" s="19"/>
      <c r="E30" s="19"/>
      <c r="F30" s="19"/>
      <c r="H30" s="108"/>
      <c r="I30" s="108"/>
    </row>
    <row r="31" spans="1:251" s="18" customFormat="1" ht="38.25" x14ac:dyDescent="0.2">
      <c r="B31" s="40">
        <v>19</v>
      </c>
      <c r="C31" s="41" t="s">
        <v>71</v>
      </c>
      <c r="D31" s="19"/>
      <c r="E31" s="19"/>
      <c r="F31" s="19"/>
      <c r="H31" s="108"/>
      <c r="I31" s="108"/>
    </row>
    <row r="32" spans="1:251" s="18" customFormat="1" x14ac:dyDescent="0.2">
      <c r="B32" s="40">
        <v>20</v>
      </c>
      <c r="C32" s="19" t="s">
        <v>63</v>
      </c>
      <c r="D32" s="19"/>
      <c r="E32" s="19"/>
      <c r="F32" s="19"/>
      <c r="H32" s="108"/>
      <c r="I32" s="108"/>
    </row>
    <row r="33" spans="2:9" s="18" customFormat="1" ht="25.5" x14ac:dyDescent="0.2">
      <c r="B33" s="40" t="s">
        <v>72</v>
      </c>
      <c r="C33" s="41" t="s">
        <v>73</v>
      </c>
      <c r="D33" s="19"/>
      <c r="E33" s="19"/>
      <c r="F33" s="19"/>
      <c r="H33" s="108"/>
      <c r="I33" s="108"/>
    </row>
    <row r="34" spans="2:9" s="18" customFormat="1" x14ac:dyDescent="0.2">
      <c r="B34" s="40" t="s">
        <v>74</v>
      </c>
      <c r="C34" s="19" t="s">
        <v>75</v>
      </c>
      <c r="D34" s="19"/>
      <c r="E34" s="19"/>
      <c r="F34" s="19"/>
      <c r="H34" s="108"/>
      <c r="I34" s="108"/>
    </row>
    <row r="35" spans="2:9" s="18" customFormat="1" x14ac:dyDescent="0.2">
      <c r="B35" s="40" t="s">
        <v>76</v>
      </c>
      <c r="C35" s="19" t="s">
        <v>77</v>
      </c>
      <c r="D35" s="19"/>
      <c r="E35" s="19"/>
      <c r="F35" s="19"/>
      <c r="H35" s="108"/>
      <c r="I35" s="108"/>
    </row>
    <row r="36" spans="2:9" s="18" customFormat="1" x14ac:dyDescent="0.2">
      <c r="B36" s="40" t="s">
        <v>78</v>
      </c>
      <c r="C36" s="19" t="s">
        <v>79</v>
      </c>
      <c r="D36" s="19"/>
      <c r="E36" s="19"/>
      <c r="F36" s="19"/>
      <c r="H36" s="108"/>
      <c r="I36" s="108"/>
    </row>
    <row r="37" spans="2:9" s="18" customFormat="1" ht="25.5" x14ac:dyDescent="0.2">
      <c r="B37" s="40">
        <v>21</v>
      </c>
      <c r="C37" s="41" t="s">
        <v>80</v>
      </c>
      <c r="D37" s="19"/>
      <c r="E37" s="19"/>
      <c r="F37" s="19"/>
      <c r="H37" s="108"/>
      <c r="I37" s="108"/>
    </row>
    <row r="38" spans="2:9" s="18" customFormat="1" x14ac:dyDescent="0.2">
      <c r="B38" s="40">
        <v>22</v>
      </c>
      <c r="C38" s="19" t="s">
        <v>262</v>
      </c>
      <c r="D38" s="19"/>
      <c r="E38" s="19"/>
      <c r="F38" s="19"/>
      <c r="H38" s="108"/>
      <c r="I38" s="108"/>
    </row>
    <row r="39" spans="2:9" s="18" customFormat="1" ht="25.5" x14ac:dyDescent="0.2">
      <c r="B39" s="40">
        <v>23</v>
      </c>
      <c r="C39" s="41" t="s">
        <v>81</v>
      </c>
      <c r="D39" s="19"/>
      <c r="E39" s="19"/>
      <c r="F39" s="19"/>
      <c r="H39" s="108"/>
      <c r="I39" s="108"/>
    </row>
    <row r="40" spans="2:9" s="18" customFormat="1" x14ac:dyDescent="0.2">
      <c r="B40" s="40">
        <v>24</v>
      </c>
      <c r="C40" s="19" t="s">
        <v>63</v>
      </c>
      <c r="D40" s="19"/>
      <c r="E40" s="19"/>
      <c r="F40" s="19"/>
      <c r="H40" s="108"/>
      <c r="I40" s="108"/>
    </row>
    <row r="41" spans="2:9" s="18" customFormat="1" x14ac:dyDescent="0.2">
      <c r="B41" s="40">
        <v>25</v>
      </c>
      <c r="C41" s="19" t="s">
        <v>82</v>
      </c>
      <c r="D41" s="19"/>
      <c r="E41" s="19"/>
      <c r="F41" s="19"/>
      <c r="H41" s="108"/>
      <c r="I41" s="108"/>
    </row>
    <row r="42" spans="2:9" s="18" customFormat="1" x14ac:dyDescent="0.2">
      <c r="B42" s="40" t="s">
        <v>83</v>
      </c>
      <c r="C42" s="19" t="s">
        <v>84</v>
      </c>
      <c r="D42" s="19"/>
      <c r="E42" s="19"/>
      <c r="F42" s="19"/>
      <c r="H42" s="108"/>
      <c r="I42" s="108"/>
    </row>
    <row r="43" spans="2:9" s="18" customFormat="1" x14ac:dyDescent="0.2">
      <c r="B43" s="40" t="s">
        <v>85</v>
      </c>
      <c r="C43" s="19" t="s">
        <v>86</v>
      </c>
      <c r="D43" s="19"/>
      <c r="E43" s="19"/>
      <c r="F43" s="19"/>
      <c r="H43" s="108"/>
      <c r="I43" s="108"/>
    </row>
    <row r="44" spans="2:9" s="18" customFormat="1" x14ac:dyDescent="0.2">
      <c r="B44" s="45">
        <v>27</v>
      </c>
      <c r="C44" s="46" t="s">
        <v>87</v>
      </c>
      <c r="D44" s="20"/>
      <c r="E44" s="20"/>
      <c r="F44" s="20"/>
      <c r="H44" s="108"/>
      <c r="I44" s="108"/>
    </row>
    <row r="45" spans="2:9" s="18" customFormat="1" x14ac:dyDescent="0.2">
      <c r="B45" s="47">
        <v>28</v>
      </c>
      <c r="C45" s="48" t="s">
        <v>88</v>
      </c>
      <c r="D45" s="48">
        <f>SUM(D19:D44)</f>
        <v>-10820.135544744051</v>
      </c>
      <c r="E45" s="48">
        <f>SUM(E19:E44)</f>
        <v>-9693.6788384935498</v>
      </c>
      <c r="F45" s="48">
        <v>-11363.927208111851</v>
      </c>
      <c r="H45" s="108"/>
      <c r="I45" s="108"/>
    </row>
    <row r="46" spans="2:9" s="18" customFormat="1" x14ac:dyDescent="0.2">
      <c r="B46" s="49">
        <v>29</v>
      </c>
      <c r="C46" s="44" t="s">
        <v>89</v>
      </c>
      <c r="D46" s="44">
        <f>D17+D45</f>
        <v>124698.97875860476</v>
      </c>
      <c r="E46" s="44">
        <f>E17+E45</f>
        <v>123228.01622694345</v>
      </c>
      <c r="F46" s="44">
        <v>118204.16883369448</v>
      </c>
      <c r="H46" s="108"/>
      <c r="I46" s="108"/>
    </row>
    <row r="47" spans="2:9" s="18" customFormat="1" x14ac:dyDescent="0.2">
      <c r="B47" s="39" t="s">
        <v>90</v>
      </c>
      <c r="C47" s="19"/>
      <c r="D47" s="19"/>
      <c r="E47" s="19"/>
      <c r="F47" s="19"/>
      <c r="H47" s="108"/>
      <c r="I47" s="108"/>
    </row>
    <row r="48" spans="2:9" s="18" customFormat="1" x14ac:dyDescent="0.2">
      <c r="B48" s="40">
        <v>30</v>
      </c>
      <c r="C48" s="19" t="s">
        <v>50</v>
      </c>
      <c r="D48" s="19">
        <v>15148.53</v>
      </c>
      <c r="E48" s="19">
        <v>15255.46</v>
      </c>
      <c r="F48" s="19">
        <v>13922.49</v>
      </c>
      <c r="H48" s="108"/>
      <c r="I48" s="108"/>
    </row>
    <row r="49" spans="1:251" s="18" customFormat="1" x14ac:dyDescent="0.2">
      <c r="B49" s="40">
        <v>31</v>
      </c>
      <c r="C49" s="19" t="s">
        <v>91</v>
      </c>
      <c r="D49" s="19"/>
      <c r="E49" s="19"/>
      <c r="F49" s="19"/>
      <c r="H49" s="108"/>
      <c r="I49" s="108"/>
    </row>
    <row r="50" spans="1:251" s="18" customFormat="1" x14ac:dyDescent="0.2">
      <c r="B50" s="40">
        <v>32</v>
      </c>
      <c r="C50" s="19" t="s">
        <v>92</v>
      </c>
      <c r="D50" s="19">
        <v>15148.53</v>
      </c>
      <c r="E50" s="19">
        <v>15255.46</v>
      </c>
      <c r="F50" s="19">
        <v>13922.49</v>
      </c>
      <c r="H50" s="108"/>
      <c r="I50" s="108"/>
    </row>
    <row r="51" spans="1:251" s="18" customFormat="1" x14ac:dyDescent="0.2">
      <c r="B51" s="40">
        <v>33</v>
      </c>
      <c r="C51" s="41" t="s">
        <v>93</v>
      </c>
      <c r="D51" s="19"/>
      <c r="E51" s="19"/>
      <c r="F51" s="19"/>
      <c r="H51" s="108"/>
      <c r="I51" s="108"/>
    </row>
    <row r="52" spans="1:251" s="18" customFormat="1" ht="25.5" x14ac:dyDescent="0.2">
      <c r="B52" s="40">
        <v>34</v>
      </c>
      <c r="C52" s="41" t="s">
        <v>94</v>
      </c>
      <c r="D52" s="19"/>
      <c r="E52" s="19"/>
      <c r="F52" s="19"/>
      <c r="H52" s="108"/>
      <c r="I52" s="108"/>
    </row>
    <row r="53" spans="1:251" s="18" customFormat="1" x14ac:dyDescent="0.2">
      <c r="B53" s="45">
        <v>35</v>
      </c>
      <c r="C53" s="20" t="s">
        <v>95</v>
      </c>
      <c r="D53" s="20"/>
      <c r="E53" s="20"/>
      <c r="F53" s="20"/>
      <c r="H53" s="108"/>
      <c r="I53" s="108"/>
    </row>
    <row r="54" spans="1:251" s="18" customFormat="1" x14ac:dyDescent="0.2">
      <c r="A54" s="22"/>
      <c r="B54" s="49">
        <v>36</v>
      </c>
      <c r="C54" s="44" t="s">
        <v>96</v>
      </c>
      <c r="D54" s="44">
        <f>SUM(D48,D51,D52)</f>
        <v>15148.53</v>
      </c>
      <c r="E54" s="44">
        <f>SUM(E48,E51,E52)</f>
        <v>15255.46</v>
      </c>
      <c r="F54" s="44">
        <v>13922.49</v>
      </c>
      <c r="G54" s="22"/>
      <c r="H54" s="108"/>
      <c r="I54" s="108"/>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row>
    <row r="55" spans="1:251" s="18" customFormat="1" x14ac:dyDescent="0.2">
      <c r="B55" s="39" t="s">
        <v>97</v>
      </c>
      <c r="C55" s="19"/>
      <c r="D55" s="19"/>
      <c r="E55" s="19"/>
      <c r="F55" s="19"/>
      <c r="H55" s="108"/>
      <c r="I55" s="108"/>
    </row>
    <row r="56" spans="1:251" s="18" customFormat="1" x14ac:dyDescent="0.2">
      <c r="B56" s="40">
        <v>37</v>
      </c>
      <c r="C56" s="41" t="s">
        <v>98</v>
      </c>
      <c r="D56" s="19"/>
      <c r="E56" s="19"/>
      <c r="F56" s="19"/>
      <c r="H56" s="108"/>
      <c r="I56" s="108"/>
    </row>
    <row r="57" spans="1:251" s="18" customFormat="1" ht="25.5" x14ac:dyDescent="0.2">
      <c r="B57" s="40">
        <v>38</v>
      </c>
      <c r="C57" s="41" t="s">
        <v>263</v>
      </c>
      <c r="D57" s="19"/>
      <c r="E57" s="19"/>
      <c r="F57" s="19"/>
      <c r="H57" s="108"/>
      <c r="I57" s="108"/>
    </row>
    <row r="58" spans="1:251" s="18" customFormat="1" ht="25.5" x14ac:dyDescent="0.2">
      <c r="B58" s="40">
        <v>39</v>
      </c>
      <c r="C58" s="41" t="s">
        <v>264</v>
      </c>
      <c r="D58" s="19"/>
      <c r="E58" s="19"/>
      <c r="F58" s="19"/>
      <c r="H58" s="108"/>
      <c r="I58" s="108"/>
    </row>
    <row r="59" spans="1:251" s="18" customFormat="1" ht="25.5" x14ac:dyDescent="0.2">
      <c r="B59" s="40">
        <v>40</v>
      </c>
      <c r="C59" s="41" t="s">
        <v>265</v>
      </c>
      <c r="D59" s="19"/>
      <c r="E59" s="19"/>
      <c r="F59" s="19"/>
      <c r="H59" s="108"/>
      <c r="I59" s="108"/>
    </row>
    <row r="60" spans="1:251" s="18" customFormat="1" x14ac:dyDescent="0.2">
      <c r="B60" s="40">
        <v>41</v>
      </c>
      <c r="C60" s="41" t="s">
        <v>63</v>
      </c>
      <c r="D60" s="19"/>
      <c r="E60" s="19"/>
      <c r="F60" s="19"/>
      <c r="H60" s="108"/>
      <c r="I60" s="108"/>
    </row>
    <row r="61" spans="1:251" s="18" customFormat="1" x14ac:dyDescent="0.2">
      <c r="B61" s="45">
        <v>42</v>
      </c>
      <c r="C61" s="20" t="s">
        <v>99</v>
      </c>
      <c r="D61" s="20"/>
      <c r="E61" s="20"/>
      <c r="F61" s="20"/>
      <c r="H61" s="108"/>
      <c r="I61" s="108"/>
    </row>
    <row r="62" spans="1:251" s="18" customFormat="1" x14ac:dyDescent="0.2">
      <c r="B62" s="47">
        <v>43</v>
      </c>
      <c r="C62" s="48" t="s">
        <v>100</v>
      </c>
      <c r="D62" s="48"/>
      <c r="E62" s="48"/>
      <c r="F62" s="48"/>
      <c r="H62" s="108"/>
      <c r="I62" s="108"/>
    </row>
    <row r="63" spans="1:251" s="18" customFormat="1" x14ac:dyDescent="0.2">
      <c r="B63" s="49">
        <v>44</v>
      </c>
      <c r="C63" s="44" t="s">
        <v>101</v>
      </c>
      <c r="D63" s="44">
        <f>+D54+D62</f>
        <v>15148.53</v>
      </c>
      <c r="E63" s="44">
        <f>+E54+E62</f>
        <v>15255.46</v>
      </c>
      <c r="F63" s="44">
        <v>13922.49</v>
      </c>
      <c r="H63" s="108"/>
      <c r="I63" s="108"/>
    </row>
    <row r="64" spans="1:251" s="18" customFormat="1" x14ac:dyDescent="0.2">
      <c r="B64" s="49">
        <v>45</v>
      </c>
      <c r="C64" s="44" t="s">
        <v>102</v>
      </c>
      <c r="D64" s="44">
        <f>+D46+D63</f>
        <v>139847.50875860476</v>
      </c>
      <c r="E64" s="44">
        <f>+E46+E63</f>
        <v>138483.47622694346</v>
      </c>
      <c r="F64" s="44">
        <v>132126.65883369447</v>
      </c>
      <c r="H64" s="108"/>
      <c r="I64" s="108"/>
    </row>
    <row r="65" spans="1:251" s="18" customFormat="1" x14ac:dyDescent="0.2">
      <c r="B65" s="39" t="s">
        <v>103</v>
      </c>
      <c r="C65" s="19"/>
      <c r="D65" s="19"/>
      <c r="E65" s="19"/>
      <c r="F65" s="19"/>
      <c r="H65" s="108"/>
      <c r="I65" s="108"/>
    </row>
    <row r="66" spans="1:251" s="18" customFormat="1" x14ac:dyDescent="0.2">
      <c r="B66" s="40">
        <v>46</v>
      </c>
      <c r="C66" s="19" t="s">
        <v>50</v>
      </c>
      <c r="D66" s="19">
        <v>19094.766</v>
      </c>
      <c r="E66" s="19">
        <v>19331.651000000002</v>
      </c>
      <c r="F66" s="19">
        <v>18170.5283385</v>
      </c>
      <c r="H66" s="108"/>
      <c r="I66" s="108"/>
    </row>
    <row r="67" spans="1:251" s="18" customFormat="1" x14ac:dyDescent="0.2">
      <c r="B67" s="40">
        <v>47</v>
      </c>
      <c r="C67" s="41" t="s">
        <v>104</v>
      </c>
      <c r="D67" s="19"/>
      <c r="E67" s="19"/>
      <c r="F67" s="19"/>
      <c r="H67" s="108"/>
      <c r="I67" s="108"/>
    </row>
    <row r="68" spans="1:251" s="18" customFormat="1" ht="25.5" x14ac:dyDescent="0.2">
      <c r="B68" s="40">
        <v>48</v>
      </c>
      <c r="C68" s="41" t="s">
        <v>105</v>
      </c>
      <c r="D68" s="19"/>
      <c r="E68" s="19"/>
      <c r="F68" s="19"/>
      <c r="H68" s="108"/>
      <c r="I68" s="108"/>
    </row>
    <row r="69" spans="1:251" s="18" customFormat="1" x14ac:dyDescent="0.2">
      <c r="B69" s="40">
        <v>49</v>
      </c>
      <c r="C69" s="19" t="s">
        <v>106</v>
      </c>
      <c r="D69" s="19"/>
      <c r="E69" s="19"/>
      <c r="F69" s="19"/>
      <c r="H69" s="108"/>
      <c r="I69" s="108"/>
    </row>
    <row r="70" spans="1:251" s="18" customFormat="1" x14ac:dyDescent="0.2">
      <c r="B70" s="45">
        <v>50</v>
      </c>
      <c r="C70" s="20" t="s">
        <v>107</v>
      </c>
      <c r="D70" s="20">
        <v>539.44951609892769</v>
      </c>
      <c r="E70" s="20">
        <v>510.47199999999998</v>
      </c>
      <c r="F70" s="20">
        <v>126.43378019999992</v>
      </c>
      <c r="H70" s="108"/>
      <c r="I70" s="108"/>
    </row>
    <row r="71" spans="1:251" s="18" customFormat="1" x14ac:dyDescent="0.2">
      <c r="B71" s="49">
        <v>51</v>
      </c>
      <c r="C71" s="44" t="s">
        <v>108</v>
      </c>
      <c r="D71" s="44">
        <f>SUM(D65:D68,D70)</f>
        <v>19634.215516098928</v>
      </c>
      <c r="E71" s="44">
        <f>SUM(E65:E68,E70)</f>
        <v>19842.123000000003</v>
      </c>
      <c r="F71" s="44">
        <v>18296.962118700001</v>
      </c>
      <c r="H71" s="108"/>
      <c r="I71" s="108"/>
    </row>
    <row r="72" spans="1:251" s="18" customFormat="1" x14ac:dyDescent="0.2">
      <c r="B72" s="39" t="s">
        <v>109</v>
      </c>
      <c r="C72" s="19"/>
      <c r="D72" s="19"/>
      <c r="E72" s="19"/>
      <c r="F72" s="19"/>
      <c r="H72" s="108"/>
      <c r="I72" s="108"/>
    </row>
    <row r="73" spans="1:251" s="18" customFormat="1" x14ac:dyDescent="0.2">
      <c r="B73" s="40">
        <v>52</v>
      </c>
      <c r="C73" s="41" t="s">
        <v>110</v>
      </c>
      <c r="D73" s="19"/>
      <c r="E73" s="19"/>
      <c r="F73" s="19"/>
      <c r="H73" s="108"/>
      <c r="I73" s="108"/>
    </row>
    <row r="74" spans="1:251" s="18" customFormat="1" ht="25.5" x14ac:dyDescent="0.2">
      <c r="B74" s="40">
        <v>53</v>
      </c>
      <c r="C74" s="41" t="s">
        <v>111</v>
      </c>
      <c r="D74" s="19"/>
      <c r="E74" s="19"/>
      <c r="F74" s="19"/>
      <c r="H74" s="108"/>
      <c r="I74" s="108"/>
    </row>
    <row r="75" spans="1:251" s="18" customFormat="1" ht="38.25" x14ac:dyDescent="0.2">
      <c r="B75" s="40">
        <v>54</v>
      </c>
      <c r="C75" s="41" t="s">
        <v>112</v>
      </c>
      <c r="D75" s="19"/>
      <c r="E75" s="19"/>
      <c r="F75" s="19"/>
      <c r="H75" s="108"/>
      <c r="I75" s="108"/>
    </row>
    <row r="76" spans="1:251" s="18" customFormat="1" ht="25.5" x14ac:dyDescent="0.2">
      <c r="B76" s="40">
        <v>55</v>
      </c>
      <c r="C76" s="41" t="s">
        <v>113</v>
      </c>
      <c r="D76" s="19">
        <v>-1200</v>
      </c>
      <c r="E76" s="19">
        <v>-1200</v>
      </c>
      <c r="F76" s="19">
        <v>-2575</v>
      </c>
      <c r="H76" s="108"/>
      <c r="I76" s="108"/>
    </row>
    <row r="77" spans="1:251" s="18" customFormat="1" x14ac:dyDescent="0.2">
      <c r="B77" s="40">
        <v>56</v>
      </c>
      <c r="C77" s="41" t="s">
        <v>63</v>
      </c>
      <c r="D77" s="20"/>
      <c r="E77" s="20"/>
      <c r="F77" s="20"/>
      <c r="H77" s="108"/>
      <c r="I77" s="108"/>
    </row>
    <row r="78" spans="1:251" s="18" customFormat="1" x14ac:dyDescent="0.2">
      <c r="A78" s="22"/>
      <c r="B78" s="47">
        <v>57</v>
      </c>
      <c r="C78" s="48" t="s">
        <v>114</v>
      </c>
      <c r="D78" s="48">
        <f>SUM(D73:D77)</f>
        <v>-1200</v>
      </c>
      <c r="E78" s="48">
        <f>SUM(E73:E77)</f>
        <v>-1200</v>
      </c>
      <c r="F78" s="48">
        <v>-2575</v>
      </c>
      <c r="G78" s="22"/>
      <c r="H78" s="108"/>
      <c r="I78" s="108"/>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c r="EX78" s="22"/>
      <c r="EY78" s="22"/>
      <c r="EZ78" s="22"/>
      <c r="FA78" s="22"/>
      <c r="FB78" s="22"/>
      <c r="FC78" s="22"/>
      <c r="FD78" s="22"/>
      <c r="FE78" s="22"/>
      <c r="FF78" s="22"/>
      <c r="FG78" s="22"/>
      <c r="FH78" s="22"/>
      <c r="FI78" s="22"/>
      <c r="FJ78" s="22"/>
      <c r="FK78" s="22"/>
      <c r="FL78" s="22"/>
      <c r="FM78" s="22"/>
      <c r="FN78" s="22"/>
      <c r="FO78" s="22"/>
      <c r="FP78" s="22"/>
      <c r="FQ78" s="22"/>
      <c r="FR78" s="22"/>
      <c r="FS78" s="22"/>
      <c r="FT78" s="22"/>
      <c r="FU78" s="22"/>
      <c r="FV78" s="22"/>
      <c r="FW78" s="22"/>
      <c r="FX78" s="22"/>
      <c r="FY78" s="22"/>
      <c r="FZ78" s="22"/>
      <c r="GA78" s="22"/>
      <c r="GB78" s="22"/>
      <c r="GC78" s="22"/>
      <c r="GD78" s="22"/>
      <c r="GE78" s="22"/>
      <c r="GF78" s="22"/>
      <c r="GG78" s="22"/>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c r="IH78" s="22"/>
      <c r="II78" s="22"/>
      <c r="IJ78" s="22"/>
      <c r="IK78" s="22"/>
      <c r="IL78" s="22"/>
      <c r="IM78" s="22"/>
      <c r="IN78" s="22"/>
      <c r="IO78" s="22"/>
      <c r="IP78" s="22"/>
      <c r="IQ78" s="22"/>
    </row>
    <row r="79" spans="1:251" s="18" customFormat="1" x14ac:dyDescent="0.2">
      <c r="B79" s="50">
        <v>58</v>
      </c>
      <c r="C79" s="51" t="s">
        <v>115</v>
      </c>
      <c r="D79" s="51">
        <f>+D71+D78</f>
        <v>18434.215516098928</v>
      </c>
      <c r="E79" s="51">
        <f>+E71+E78</f>
        <v>18642.123000000003</v>
      </c>
      <c r="F79" s="51">
        <v>15721.962118700001</v>
      </c>
      <c r="H79" s="108"/>
      <c r="I79" s="108"/>
    </row>
    <row r="80" spans="1:251" s="18" customFormat="1" x14ac:dyDescent="0.2">
      <c r="B80" s="49">
        <v>59</v>
      </c>
      <c r="C80" s="44" t="s">
        <v>116</v>
      </c>
      <c r="D80" s="44">
        <f>+D64+D79</f>
        <v>158281.72427470368</v>
      </c>
      <c r="E80" s="44">
        <f>+E64+E79</f>
        <v>157125.59922694345</v>
      </c>
      <c r="F80" s="44">
        <v>147848.62095239447</v>
      </c>
      <c r="H80" s="108"/>
      <c r="I80" s="108"/>
    </row>
    <row r="81" spans="2:9" s="18" customFormat="1" x14ac:dyDescent="0.2">
      <c r="B81" s="49">
        <v>60</v>
      </c>
      <c r="C81" s="44" t="s">
        <v>117</v>
      </c>
      <c r="D81" s="44">
        <v>631957.84148949885</v>
      </c>
      <c r="E81" s="44">
        <v>637037.34349754022</v>
      </c>
      <c r="F81" s="44">
        <v>610818.9566039542</v>
      </c>
      <c r="H81" s="108"/>
      <c r="I81" s="108"/>
    </row>
    <row r="82" spans="2:9" s="18" customFormat="1" x14ac:dyDescent="0.2">
      <c r="B82" s="39" t="s">
        <v>118</v>
      </c>
      <c r="C82" s="19"/>
      <c r="D82" s="19"/>
      <c r="E82" s="19"/>
      <c r="F82" s="19"/>
      <c r="H82" s="108"/>
      <c r="I82" s="108"/>
    </row>
    <row r="83" spans="2:9" s="18" customFormat="1" x14ac:dyDescent="0.2">
      <c r="B83" s="40">
        <v>61</v>
      </c>
      <c r="C83" s="41" t="s">
        <v>119</v>
      </c>
      <c r="D83" s="68">
        <v>0.19732167333297801</v>
      </c>
      <c r="E83" s="68">
        <v>0.19343923473996363</v>
      </c>
      <c r="F83" s="68">
        <v>0.19351752250855886</v>
      </c>
      <c r="H83" s="109"/>
      <c r="I83" s="109"/>
    </row>
    <row r="84" spans="2:9" s="18" customFormat="1" x14ac:dyDescent="0.2">
      <c r="B84" s="40">
        <v>62</v>
      </c>
      <c r="C84" s="19" t="s">
        <v>120</v>
      </c>
      <c r="D84" s="68">
        <v>0.22129246537868716</v>
      </c>
      <c r="E84" s="68">
        <v>0.21738674763809709</v>
      </c>
      <c r="F84" s="68">
        <v>0.21631067561796233</v>
      </c>
      <c r="H84" s="109"/>
      <c r="I84" s="109"/>
    </row>
    <row r="85" spans="2:9" s="18" customFormat="1" x14ac:dyDescent="0.2">
      <c r="B85" s="40">
        <v>63</v>
      </c>
      <c r="C85" s="19" t="s">
        <v>121</v>
      </c>
      <c r="D85" s="68">
        <v>0.25046247373343788</v>
      </c>
      <c r="E85" s="68">
        <v>0.2466505312926765</v>
      </c>
      <c r="F85" s="68">
        <v>0.24204982786384438</v>
      </c>
      <c r="H85" s="109"/>
      <c r="I85" s="109"/>
    </row>
    <row r="86" spans="2:9" s="18" customFormat="1" ht="38.25" x14ac:dyDescent="0.2">
      <c r="B86" s="40">
        <v>64</v>
      </c>
      <c r="C86" s="41" t="s">
        <v>122</v>
      </c>
      <c r="D86" s="68">
        <v>0.10951071653541593</v>
      </c>
      <c r="E86" s="68">
        <v>0.10950800000000001</v>
      </c>
      <c r="F86" s="68">
        <v>0.10937200000000001</v>
      </c>
      <c r="H86" s="109"/>
      <c r="I86" s="109"/>
    </row>
    <row r="87" spans="2:9" s="18" customFormat="1" x14ac:dyDescent="0.2">
      <c r="B87" s="40">
        <v>65</v>
      </c>
      <c r="C87" s="19" t="s">
        <v>123</v>
      </c>
      <c r="D87" s="68">
        <v>2.5000000000000001E-2</v>
      </c>
      <c r="E87" s="68">
        <v>2.5000000000000001E-2</v>
      </c>
      <c r="F87" s="68">
        <v>2.5000000000000001E-2</v>
      </c>
      <c r="H87" s="109"/>
      <c r="I87" s="109"/>
    </row>
    <row r="88" spans="2:9" s="18" customFormat="1" x14ac:dyDescent="0.2">
      <c r="B88" s="40">
        <v>66</v>
      </c>
      <c r="C88" s="19" t="s">
        <v>124</v>
      </c>
      <c r="D88" s="68">
        <v>9.5107165354159258E-3</v>
      </c>
      <c r="E88" s="68">
        <v>9.5080000000000008E-3</v>
      </c>
      <c r="F88" s="68">
        <v>9.3720000000000001E-3</v>
      </c>
      <c r="H88" s="109"/>
      <c r="I88" s="109"/>
    </row>
    <row r="89" spans="2:9" s="18" customFormat="1" x14ac:dyDescent="0.2">
      <c r="B89" s="40">
        <v>67</v>
      </c>
      <c r="C89" s="19" t="s">
        <v>125</v>
      </c>
      <c r="D89" s="68">
        <v>0.03</v>
      </c>
      <c r="E89" s="68">
        <v>0.03</v>
      </c>
      <c r="F89" s="68">
        <v>0.03</v>
      </c>
      <c r="H89" s="109"/>
      <c r="I89" s="109"/>
    </row>
    <row r="90" spans="2:9" s="18" customFormat="1" x14ac:dyDescent="0.2">
      <c r="B90" s="40" t="s">
        <v>126</v>
      </c>
      <c r="C90" s="41" t="s">
        <v>127</v>
      </c>
      <c r="D90" s="69"/>
      <c r="E90" s="69"/>
      <c r="F90" s="69"/>
      <c r="H90" s="109"/>
      <c r="I90" s="109"/>
    </row>
    <row r="91" spans="2:9" s="18" customFormat="1" x14ac:dyDescent="0.2">
      <c r="B91" s="40">
        <v>68</v>
      </c>
      <c r="C91" s="19" t="s">
        <v>128</v>
      </c>
      <c r="D91" s="68">
        <v>0.15232167333297802</v>
      </c>
      <c r="E91" s="68">
        <v>0.14843923473996362</v>
      </c>
      <c r="F91" s="68">
        <v>0.14921808839658329</v>
      </c>
      <c r="H91" s="109"/>
      <c r="I91" s="109"/>
    </row>
    <row r="92" spans="2:9" s="18" customFormat="1" x14ac:dyDescent="0.2">
      <c r="B92" s="40">
        <v>69</v>
      </c>
      <c r="C92" s="19" t="s">
        <v>129</v>
      </c>
      <c r="D92" s="19"/>
      <c r="E92" s="19"/>
      <c r="F92" s="19"/>
      <c r="H92" s="108"/>
      <c r="I92" s="108"/>
    </row>
    <row r="93" spans="2:9" s="18" customFormat="1" x14ac:dyDescent="0.2">
      <c r="B93" s="40">
        <v>70</v>
      </c>
      <c r="C93" s="19" t="s">
        <v>129</v>
      </c>
      <c r="D93" s="19"/>
      <c r="E93" s="19"/>
      <c r="F93" s="19"/>
      <c r="H93" s="108"/>
      <c r="I93" s="108"/>
    </row>
    <row r="94" spans="2:9" s="18" customFormat="1" x14ac:dyDescent="0.2">
      <c r="B94" s="40">
        <v>71</v>
      </c>
      <c r="C94" s="19" t="s">
        <v>129</v>
      </c>
      <c r="D94" s="19"/>
      <c r="E94" s="19"/>
      <c r="F94" s="19"/>
      <c r="H94" s="108"/>
      <c r="I94" s="108"/>
    </row>
    <row r="95" spans="2:9" s="18" customFormat="1" x14ac:dyDescent="0.2">
      <c r="B95" s="39" t="s">
        <v>130</v>
      </c>
      <c r="C95" s="19"/>
      <c r="D95" s="19"/>
      <c r="E95" s="19"/>
      <c r="F95" s="19"/>
      <c r="H95" s="108"/>
      <c r="I95" s="108"/>
    </row>
    <row r="96" spans="2:9" s="18" customFormat="1" ht="25.5" x14ac:dyDescent="0.2">
      <c r="B96" s="40">
        <v>72</v>
      </c>
      <c r="C96" s="41" t="s">
        <v>131</v>
      </c>
      <c r="D96" s="19">
        <v>63.591999999999999</v>
      </c>
      <c r="E96" s="19">
        <v>207</v>
      </c>
      <c r="F96" s="19">
        <v>702</v>
      </c>
      <c r="G96" s="28"/>
      <c r="H96" s="108"/>
      <c r="I96" s="108"/>
    </row>
    <row r="97" spans="2:9" s="18" customFormat="1" ht="25.5" x14ac:dyDescent="0.2">
      <c r="B97" s="40">
        <v>73</v>
      </c>
      <c r="C97" s="41" t="s">
        <v>132</v>
      </c>
      <c r="D97" s="19">
        <v>6934.3823090745709</v>
      </c>
      <c r="E97" s="19">
        <v>6936.5385824052928</v>
      </c>
      <c r="F97" s="19">
        <v>6653.0209999999997</v>
      </c>
      <c r="G97" s="28"/>
      <c r="H97" s="108"/>
      <c r="I97" s="108"/>
    </row>
    <row r="98" spans="2:9" s="18" customFormat="1" x14ac:dyDescent="0.2">
      <c r="B98" s="40">
        <v>74</v>
      </c>
      <c r="C98" s="19" t="s">
        <v>63</v>
      </c>
      <c r="D98" s="19"/>
      <c r="E98" s="19"/>
      <c r="F98" s="19"/>
      <c r="H98" s="108"/>
      <c r="I98" s="108"/>
    </row>
    <row r="99" spans="2:9" s="18" customFormat="1" ht="25.5" x14ac:dyDescent="0.2">
      <c r="B99" s="40">
        <v>75</v>
      </c>
      <c r="C99" s="41" t="s">
        <v>133</v>
      </c>
      <c r="D99" s="19"/>
      <c r="E99" s="19"/>
      <c r="F99" s="19"/>
      <c r="H99" s="108"/>
      <c r="I99" s="108"/>
    </row>
    <row r="100" spans="2:9" s="18" customFormat="1" x14ac:dyDescent="0.2">
      <c r="B100" s="39" t="s">
        <v>134</v>
      </c>
      <c r="C100" s="19"/>
      <c r="D100" s="19"/>
      <c r="E100" s="19"/>
      <c r="F100" s="19"/>
      <c r="H100" s="108"/>
      <c r="I100" s="108"/>
    </row>
    <row r="101" spans="2:9" s="18" customFormat="1" ht="25.5" x14ac:dyDescent="0.2">
      <c r="B101" s="40">
        <v>76</v>
      </c>
      <c r="C101" s="41" t="s">
        <v>135</v>
      </c>
      <c r="D101" s="19"/>
      <c r="E101" s="19"/>
      <c r="F101" s="19"/>
      <c r="H101" s="108"/>
      <c r="I101" s="108"/>
    </row>
    <row r="102" spans="2:9" s="18" customFormat="1" x14ac:dyDescent="0.2">
      <c r="B102" s="40">
        <v>77</v>
      </c>
      <c r="C102" s="19" t="s">
        <v>136</v>
      </c>
      <c r="D102" s="19"/>
      <c r="E102" s="19"/>
      <c r="F102" s="19"/>
      <c r="H102" s="108"/>
      <c r="I102" s="108"/>
    </row>
    <row r="103" spans="2:9" s="18" customFormat="1" ht="25.5" x14ac:dyDescent="0.2">
      <c r="B103" s="40">
        <v>78</v>
      </c>
      <c r="C103" s="41" t="s">
        <v>137</v>
      </c>
      <c r="D103" s="19"/>
      <c r="E103" s="19"/>
      <c r="F103" s="19"/>
      <c r="H103" s="108"/>
      <c r="I103" s="108"/>
    </row>
    <row r="104" spans="2:9" s="18" customFormat="1" x14ac:dyDescent="0.2">
      <c r="B104" s="40">
        <v>79</v>
      </c>
      <c r="C104" s="41" t="s">
        <v>138</v>
      </c>
      <c r="D104" s="19">
        <v>2800.4857207906193</v>
      </c>
      <c r="E104" s="19">
        <v>2822.1934457318853</v>
      </c>
      <c r="F104" s="19">
        <v>2589.6445838746754</v>
      </c>
      <c r="H104" s="108"/>
      <c r="I104" s="108"/>
    </row>
    <row r="105" spans="2:9" s="18" customFormat="1" x14ac:dyDescent="0.2">
      <c r="B105" s="39" t="s">
        <v>139</v>
      </c>
      <c r="C105" s="19"/>
      <c r="D105" s="19"/>
      <c r="E105" s="19"/>
      <c r="F105" s="19"/>
    </row>
    <row r="106" spans="2:9" s="18" customFormat="1" x14ac:dyDescent="0.2">
      <c r="B106" s="39" t="s">
        <v>140</v>
      </c>
      <c r="C106" s="19"/>
      <c r="D106" s="19"/>
      <c r="E106" s="19"/>
      <c r="F106" s="19"/>
    </row>
    <row r="107" spans="2:9" s="18" customFormat="1" x14ac:dyDescent="0.2">
      <c r="B107" s="40">
        <v>80</v>
      </c>
      <c r="C107" s="19" t="s">
        <v>141</v>
      </c>
      <c r="D107" s="19"/>
      <c r="E107" s="19"/>
      <c r="F107" s="19"/>
    </row>
    <row r="108" spans="2:9" s="18" customFormat="1" x14ac:dyDescent="0.2">
      <c r="B108" s="40">
        <v>81</v>
      </c>
      <c r="C108" s="41" t="s">
        <v>142</v>
      </c>
      <c r="D108" s="19"/>
      <c r="E108" s="19"/>
      <c r="F108" s="19"/>
    </row>
    <row r="109" spans="2:9" s="18" customFormat="1" x14ac:dyDescent="0.2">
      <c r="B109" s="40">
        <v>82</v>
      </c>
      <c r="C109" s="19" t="s">
        <v>143</v>
      </c>
      <c r="D109" s="19"/>
      <c r="E109" s="19"/>
      <c r="F109" s="19"/>
    </row>
    <row r="110" spans="2:9" s="18" customFormat="1" x14ac:dyDescent="0.2">
      <c r="B110" s="40">
        <v>83</v>
      </c>
      <c r="C110" s="41" t="s">
        <v>144</v>
      </c>
      <c r="D110" s="19"/>
      <c r="E110" s="19"/>
      <c r="F110" s="19"/>
    </row>
    <row r="111" spans="2:9" s="18" customFormat="1" x14ac:dyDescent="0.2">
      <c r="B111" s="40">
        <v>84</v>
      </c>
      <c r="C111" s="19" t="s">
        <v>145</v>
      </c>
      <c r="D111" s="19"/>
      <c r="E111" s="19"/>
      <c r="F111" s="19"/>
    </row>
    <row r="112" spans="2:9" s="18" customFormat="1" x14ac:dyDescent="0.2">
      <c r="B112" s="40">
        <v>85</v>
      </c>
      <c r="C112" s="41" t="s">
        <v>146</v>
      </c>
      <c r="D112" s="19"/>
      <c r="E112" s="19"/>
      <c r="F112" s="19"/>
    </row>
    <row r="113" spans="1:251" s="18" customFormat="1" x14ac:dyDescent="0.2">
      <c r="D113" s="25"/>
      <c r="E113" s="25"/>
      <c r="F113" s="25"/>
    </row>
    <row r="114" spans="1:251" s="18" customFormat="1" x14ac:dyDescent="0.2">
      <c r="B114" s="52"/>
      <c r="C114" s="52"/>
      <c r="D114" s="52"/>
      <c r="E114" s="52"/>
      <c r="F114" s="52"/>
    </row>
    <row r="115" spans="1:251" s="18" customFormat="1" x14ac:dyDescent="0.2">
      <c r="A115" s="24"/>
      <c r="B115" s="52"/>
      <c r="C115" s="52"/>
      <c r="D115" s="52"/>
      <c r="E115" s="52"/>
      <c r="F115" s="52"/>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c r="II115" s="24"/>
      <c r="IJ115" s="24"/>
      <c r="IK115" s="24"/>
      <c r="IL115" s="24"/>
      <c r="IM115" s="24"/>
      <c r="IN115" s="24"/>
      <c r="IO115" s="24"/>
      <c r="IP115" s="24"/>
      <c r="IQ115" s="24"/>
    </row>
    <row r="116" spans="1:251" s="18" customFormat="1" x14ac:dyDescent="0.2">
      <c r="B116" s="52"/>
      <c r="C116" s="52"/>
      <c r="D116" s="52"/>
      <c r="E116" s="52"/>
      <c r="F116" s="52"/>
    </row>
    <row r="117" spans="1:251" s="18" customFormat="1" x14ac:dyDescent="0.2">
      <c r="B117" s="52"/>
      <c r="C117" s="52"/>
      <c r="D117" s="52"/>
      <c r="E117" s="52"/>
      <c r="F117" s="52"/>
    </row>
    <row r="118" spans="1:251" s="18" customFormat="1" x14ac:dyDescent="0.2">
      <c r="D118" s="25"/>
      <c r="E118" s="25"/>
      <c r="F118" s="25"/>
    </row>
    <row r="119" spans="1:251" s="18" customFormat="1" x14ac:dyDescent="0.2">
      <c r="D119" s="25"/>
      <c r="E119" s="25"/>
      <c r="F119" s="25"/>
    </row>
    <row r="120" spans="1:251" s="18" customFormat="1" x14ac:dyDescent="0.2">
      <c r="D120" s="25"/>
      <c r="E120" s="25"/>
      <c r="F120" s="25"/>
    </row>
    <row r="121" spans="1:251" s="18" customFormat="1" x14ac:dyDescent="0.2">
      <c r="D121" s="25"/>
      <c r="E121" s="25"/>
      <c r="F121" s="25"/>
    </row>
    <row r="122" spans="1:251" s="18" customFormat="1" x14ac:dyDescent="0.2">
      <c r="D122" s="25"/>
      <c r="E122" s="25"/>
      <c r="F122" s="25"/>
    </row>
    <row r="123" spans="1:251" x14ac:dyDescent="0.2">
      <c r="E123" s="25"/>
    </row>
    <row r="124" spans="1:251" x14ac:dyDescent="0.2">
      <c r="E124" s="25"/>
    </row>
    <row r="125" spans="1:251" x14ac:dyDescent="0.2">
      <c r="E125" s="25"/>
    </row>
    <row r="126" spans="1:251" s="29" customFormat="1" x14ac:dyDescent="0.2">
      <c r="A126" s="9"/>
      <c r="B126" s="9"/>
      <c r="C126" s="9"/>
      <c r="D126" s="25"/>
      <c r="E126" s="25"/>
      <c r="F126" s="25"/>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c r="IQ126" s="9"/>
    </row>
    <row r="127" spans="1:251" s="29" customFormat="1" x14ac:dyDescent="0.2">
      <c r="A127" s="9"/>
      <c r="B127" s="9"/>
      <c r="C127" s="9"/>
      <c r="D127" s="25"/>
      <c r="E127" s="25"/>
      <c r="F127" s="25"/>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c r="IQ127" s="9"/>
    </row>
    <row r="128" spans="1:251" s="29" customFormat="1" x14ac:dyDescent="0.2">
      <c r="A128" s="9"/>
      <c r="B128" s="9"/>
      <c r="C128" s="9"/>
      <c r="D128" s="25"/>
      <c r="E128" s="25"/>
      <c r="F128" s="25"/>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c r="IQ128" s="9"/>
    </row>
    <row r="129" spans="1:251" s="29" customFormat="1" x14ac:dyDescent="0.2">
      <c r="A129" s="9"/>
      <c r="B129" s="9"/>
      <c r="C129" s="9"/>
      <c r="D129" s="25"/>
      <c r="E129" s="25"/>
      <c r="F129" s="25"/>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c r="IQ129" s="9"/>
    </row>
    <row r="130" spans="1:251" s="29" customFormat="1" x14ac:dyDescent="0.2">
      <c r="A130" s="9"/>
      <c r="B130" s="9"/>
      <c r="C130" s="9"/>
      <c r="D130" s="25"/>
      <c r="E130" s="25"/>
      <c r="F130" s="25"/>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c r="IQ130" s="9"/>
    </row>
  </sheetData>
  <mergeCells count="1">
    <mergeCell ref="B6:C7"/>
  </mergeCells>
  <pageMargins left="0.70866141732283472" right="0.70866141732283472" top="0.74803149606299213" bottom="0.74803149606299213" header="0.31496062992125984" footer="0.31496062992125984"/>
  <pageSetup paperSize="9" scale="51" fitToHeight="2" orientation="portrait" r:id="rId1"/>
  <rowBreaks count="1" manualBreakCount="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63"/>
  <sheetViews>
    <sheetView zoomScale="80" zoomScaleNormal="80" workbookViewId="0">
      <selection activeCell="A2" sqref="A2"/>
    </sheetView>
  </sheetViews>
  <sheetFormatPr defaultColWidth="9" defaultRowHeight="12.75" x14ac:dyDescent="0.2"/>
  <cols>
    <col min="1" max="1" width="6.75" style="9" customWidth="1"/>
    <col min="2" max="2" width="10.75" style="9" customWidth="1"/>
    <col min="3" max="3" width="63.5" style="9" customWidth="1"/>
    <col min="4" max="7" width="35.25" style="9" customWidth="1"/>
    <col min="8" max="8" width="17" style="9" customWidth="1"/>
    <col min="9" max="16384" width="9" style="9"/>
  </cols>
  <sheetData>
    <row r="1" spans="1:7" s="18" customFormat="1" x14ac:dyDescent="0.2">
      <c r="A1" s="22" t="s">
        <v>295</v>
      </c>
    </row>
    <row r="2" spans="1:7" x14ac:dyDescent="0.2">
      <c r="A2" s="18"/>
      <c r="B2" s="22"/>
      <c r="C2" s="18"/>
      <c r="D2" s="18"/>
      <c r="E2" s="18"/>
      <c r="F2" s="18"/>
      <c r="G2" s="18"/>
    </row>
    <row r="3" spans="1:7" x14ac:dyDescent="0.2">
      <c r="A3" s="22"/>
      <c r="B3" s="22" t="s">
        <v>232</v>
      </c>
      <c r="C3" s="18"/>
      <c r="D3" s="18"/>
    </row>
    <row r="4" spans="1:7" x14ac:dyDescent="0.2">
      <c r="A4" s="18"/>
      <c r="B4" s="74" t="s">
        <v>231</v>
      </c>
      <c r="C4" s="18"/>
    </row>
    <row r="5" spans="1:7" x14ac:dyDescent="0.2">
      <c r="C5" s="53"/>
    </row>
    <row r="6" spans="1:7" x14ac:dyDescent="0.2">
      <c r="B6" s="119" t="s">
        <v>285</v>
      </c>
      <c r="C6" s="120"/>
      <c r="D6" s="120"/>
      <c r="E6" s="120"/>
      <c r="F6" s="120"/>
      <c r="G6" s="121"/>
    </row>
    <row r="7" spans="1:7" x14ac:dyDescent="0.2">
      <c r="B7" s="122"/>
      <c r="C7" s="123"/>
      <c r="D7" s="123"/>
      <c r="E7" s="123"/>
      <c r="F7" s="123"/>
      <c r="G7" s="124"/>
    </row>
    <row r="8" spans="1:7" s="18" customFormat="1" x14ac:dyDescent="0.2">
      <c r="B8" s="94">
        <v>1</v>
      </c>
      <c r="C8" s="95" t="s">
        <v>230</v>
      </c>
      <c r="D8" s="96" t="s">
        <v>229</v>
      </c>
      <c r="E8" s="96" t="s">
        <v>229</v>
      </c>
      <c r="F8" s="96" t="s">
        <v>229</v>
      </c>
      <c r="G8" s="96" t="s">
        <v>229</v>
      </c>
    </row>
    <row r="9" spans="1:7" s="18" customFormat="1" x14ac:dyDescent="0.2">
      <c r="B9" s="94">
        <v>2</v>
      </c>
      <c r="C9" s="95" t="s">
        <v>228</v>
      </c>
      <c r="D9" s="96" t="s">
        <v>227</v>
      </c>
      <c r="E9" s="96" t="s">
        <v>226</v>
      </c>
      <c r="F9" s="96" t="s">
        <v>225</v>
      </c>
      <c r="G9" s="96" t="s">
        <v>246</v>
      </c>
    </row>
    <row r="10" spans="1:7" s="18" customFormat="1" x14ac:dyDescent="0.2">
      <c r="B10" s="94">
        <v>3</v>
      </c>
      <c r="C10" s="95" t="s">
        <v>224</v>
      </c>
      <c r="D10" s="96" t="s">
        <v>223</v>
      </c>
      <c r="E10" s="96" t="s">
        <v>223</v>
      </c>
      <c r="F10" s="96" t="s">
        <v>223</v>
      </c>
      <c r="G10" s="96" t="s">
        <v>223</v>
      </c>
    </row>
    <row r="11" spans="1:7" s="18" customFormat="1" x14ac:dyDescent="0.2">
      <c r="B11" s="94"/>
      <c r="C11" s="97" t="s">
        <v>222</v>
      </c>
      <c r="D11" s="98"/>
      <c r="E11" s="98"/>
      <c r="F11" s="98"/>
      <c r="G11" s="98"/>
    </row>
    <row r="12" spans="1:7" s="18" customFormat="1" x14ac:dyDescent="0.2">
      <c r="B12" s="94">
        <v>4</v>
      </c>
      <c r="C12" s="95" t="s">
        <v>221</v>
      </c>
      <c r="D12" s="96" t="s">
        <v>45</v>
      </c>
      <c r="E12" s="96" t="s">
        <v>45</v>
      </c>
      <c r="F12" s="96" t="s">
        <v>219</v>
      </c>
      <c r="G12" s="96" t="s">
        <v>219</v>
      </c>
    </row>
    <row r="13" spans="1:7" s="18" customFormat="1" x14ac:dyDescent="0.2">
      <c r="B13" s="94">
        <v>5</v>
      </c>
      <c r="C13" s="95" t="s">
        <v>220</v>
      </c>
      <c r="D13" s="96" t="s">
        <v>45</v>
      </c>
      <c r="E13" s="96" t="s">
        <v>45</v>
      </c>
      <c r="F13" s="96" t="s">
        <v>219</v>
      </c>
      <c r="G13" s="96" t="s">
        <v>219</v>
      </c>
    </row>
    <row r="14" spans="1:7" s="18" customFormat="1" x14ac:dyDescent="0.2">
      <c r="B14" s="94">
        <v>6</v>
      </c>
      <c r="C14" s="95" t="s">
        <v>218</v>
      </c>
      <c r="D14" s="96" t="s">
        <v>217</v>
      </c>
      <c r="E14" s="96" t="s">
        <v>217</v>
      </c>
      <c r="F14" s="96" t="s">
        <v>217</v>
      </c>
      <c r="G14" s="96" t="s">
        <v>217</v>
      </c>
    </row>
    <row r="15" spans="1:7" s="18" customFormat="1" x14ac:dyDescent="0.2">
      <c r="B15" s="94">
        <v>7</v>
      </c>
      <c r="C15" s="95" t="s">
        <v>216</v>
      </c>
      <c r="D15" s="99" t="s">
        <v>215</v>
      </c>
      <c r="E15" s="99" t="s">
        <v>215</v>
      </c>
      <c r="F15" s="99" t="s">
        <v>214</v>
      </c>
      <c r="G15" s="99" t="s">
        <v>214</v>
      </c>
    </row>
    <row r="16" spans="1:7" s="18" customFormat="1" ht="25.5" x14ac:dyDescent="0.2">
      <c r="B16" s="94">
        <v>8</v>
      </c>
      <c r="C16" s="95" t="s">
        <v>213</v>
      </c>
      <c r="D16" s="110" t="s">
        <v>289</v>
      </c>
      <c r="E16" s="110" t="s">
        <v>290</v>
      </c>
      <c r="F16" s="110" t="s">
        <v>291</v>
      </c>
      <c r="G16" s="110" t="s">
        <v>292</v>
      </c>
    </row>
    <row r="17" spans="2:7" s="18" customFormat="1" x14ac:dyDescent="0.2">
      <c r="B17" s="94">
        <v>9</v>
      </c>
      <c r="C17" s="95" t="s">
        <v>212</v>
      </c>
      <c r="D17" s="96" t="s">
        <v>211</v>
      </c>
      <c r="E17" s="96" t="s">
        <v>210</v>
      </c>
      <c r="F17" s="96" t="s">
        <v>209</v>
      </c>
      <c r="G17" s="96" t="s">
        <v>245</v>
      </c>
    </row>
    <row r="18" spans="2:7" s="18" customFormat="1" x14ac:dyDescent="0.2">
      <c r="B18" s="100" t="s">
        <v>208</v>
      </c>
      <c r="C18" s="95" t="s">
        <v>207</v>
      </c>
      <c r="D18" s="101">
        <v>0.99360999999999999</v>
      </c>
      <c r="E18" s="102">
        <v>0.99</v>
      </c>
      <c r="F18" s="102">
        <v>1</v>
      </c>
      <c r="G18" s="102">
        <v>1</v>
      </c>
    </row>
    <row r="19" spans="2:7" s="18" customFormat="1" x14ac:dyDescent="0.2">
      <c r="B19" s="100" t="s">
        <v>206</v>
      </c>
      <c r="C19" s="95" t="s">
        <v>205</v>
      </c>
      <c r="D19" s="102">
        <v>1</v>
      </c>
      <c r="E19" s="102">
        <v>1</v>
      </c>
      <c r="F19" s="102" t="s">
        <v>154</v>
      </c>
      <c r="G19" s="102" t="s">
        <v>154</v>
      </c>
    </row>
    <row r="20" spans="2:7" s="18" customFormat="1" x14ac:dyDescent="0.2">
      <c r="B20" s="94">
        <v>10</v>
      </c>
      <c r="C20" s="95" t="s">
        <v>204</v>
      </c>
      <c r="D20" s="96" t="s">
        <v>203</v>
      </c>
      <c r="E20" s="96" t="s">
        <v>203</v>
      </c>
      <c r="F20" s="96" t="s">
        <v>203</v>
      </c>
      <c r="G20" s="96" t="s">
        <v>203</v>
      </c>
    </row>
    <row r="21" spans="2:7" s="18" customFormat="1" x14ac:dyDescent="0.2">
      <c r="B21" s="94">
        <v>11</v>
      </c>
      <c r="C21" s="95" t="s">
        <v>202</v>
      </c>
      <c r="D21" s="103" t="s">
        <v>201</v>
      </c>
      <c r="E21" s="103" t="s">
        <v>200</v>
      </c>
      <c r="F21" s="103" t="s">
        <v>199</v>
      </c>
      <c r="G21" s="103" t="s">
        <v>244</v>
      </c>
    </row>
    <row r="22" spans="2:7" s="18" customFormat="1" x14ac:dyDescent="0.2">
      <c r="B22" s="94">
        <v>12</v>
      </c>
      <c r="C22" s="95" t="s">
        <v>198</v>
      </c>
      <c r="D22" s="96" t="s">
        <v>197</v>
      </c>
      <c r="E22" s="96" t="s">
        <v>197</v>
      </c>
      <c r="F22" s="96" t="s">
        <v>196</v>
      </c>
      <c r="G22" s="96" t="s">
        <v>196</v>
      </c>
    </row>
    <row r="23" spans="2:7" s="18" customFormat="1" x14ac:dyDescent="0.2">
      <c r="B23" s="94">
        <v>13</v>
      </c>
      <c r="C23" s="95" t="s">
        <v>195</v>
      </c>
      <c r="D23" s="103" t="s">
        <v>194</v>
      </c>
      <c r="E23" s="103" t="s">
        <v>193</v>
      </c>
      <c r="F23" s="103" t="s">
        <v>154</v>
      </c>
      <c r="G23" s="103" t="s">
        <v>154</v>
      </c>
    </row>
    <row r="24" spans="2:7" s="18" customFormat="1" x14ac:dyDescent="0.2">
      <c r="B24" s="94">
        <v>14</v>
      </c>
      <c r="C24" s="95" t="s">
        <v>192</v>
      </c>
      <c r="D24" s="103" t="s">
        <v>148</v>
      </c>
      <c r="E24" s="103" t="s">
        <v>148</v>
      </c>
      <c r="F24" s="103" t="s">
        <v>148</v>
      </c>
      <c r="G24" s="103" t="s">
        <v>148</v>
      </c>
    </row>
    <row r="25" spans="2:7" s="18" customFormat="1" ht="25.5" x14ac:dyDescent="0.2">
      <c r="B25" s="94">
        <v>15</v>
      </c>
      <c r="C25" s="95" t="s">
        <v>191</v>
      </c>
      <c r="D25" s="99" t="s">
        <v>190</v>
      </c>
      <c r="E25" s="104" t="s">
        <v>189</v>
      </c>
      <c r="F25" s="99" t="s">
        <v>188</v>
      </c>
      <c r="G25" s="99" t="s">
        <v>243</v>
      </c>
    </row>
    <row r="26" spans="2:7" s="18" customFormat="1" ht="25.5" x14ac:dyDescent="0.2">
      <c r="B26" s="94">
        <v>16</v>
      </c>
      <c r="C26" s="95" t="s">
        <v>187</v>
      </c>
      <c r="D26" s="99" t="s">
        <v>154</v>
      </c>
      <c r="E26" s="104" t="s">
        <v>154</v>
      </c>
      <c r="F26" s="99" t="s">
        <v>186</v>
      </c>
      <c r="G26" s="99" t="s">
        <v>186</v>
      </c>
    </row>
    <row r="27" spans="2:7" s="18" customFormat="1" x14ac:dyDescent="0.2">
      <c r="B27" s="94"/>
      <c r="C27" s="95" t="s">
        <v>185</v>
      </c>
      <c r="D27" s="98"/>
      <c r="E27" s="98"/>
      <c r="F27" s="98"/>
      <c r="G27" s="98"/>
    </row>
    <row r="28" spans="2:7" s="18" customFormat="1" x14ac:dyDescent="0.2">
      <c r="B28" s="94">
        <v>17</v>
      </c>
      <c r="C28" s="95" t="s">
        <v>184</v>
      </c>
      <c r="D28" s="96" t="s">
        <v>183</v>
      </c>
      <c r="E28" s="96" t="s">
        <v>183</v>
      </c>
      <c r="F28" s="96" t="s">
        <v>182</v>
      </c>
      <c r="G28" s="96" t="s">
        <v>182</v>
      </c>
    </row>
    <row r="29" spans="2:7" s="18" customFormat="1" ht="49.5" customHeight="1" x14ac:dyDescent="0.2">
      <c r="B29" s="94">
        <v>18</v>
      </c>
      <c r="C29" s="95" t="s">
        <v>181</v>
      </c>
      <c r="D29" s="99" t="s">
        <v>180</v>
      </c>
      <c r="E29" s="99" t="s">
        <v>179</v>
      </c>
      <c r="F29" s="99" t="s">
        <v>178</v>
      </c>
      <c r="G29" s="99" t="s">
        <v>242</v>
      </c>
    </row>
    <row r="30" spans="2:7" s="18" customFormat="1" x14ac:dyDescent="0.2">
      <c r="B30" s="94">
        <v>19</v>
      </c>
      <c r="C30" s="95" t="s">
        <v>177</v>
      </c>
      <c r="D30" s="96" t="s">
        <v>149</v>
      </c>
      <c r="E30" s="96" t="s">
        <v>149</v>
      </c>
      <c r="F30" s="96" t="s">
        <v>149</v>
      </c>
      <c r="G30" s="96" t="s">
        <v>149</v>
      </c>
    </row>
    <row r="31" spans="2:7" s="18" customFormat="1" x14ac:dyDescent="0.2">
      <c r="B31" s="100" t="s">
        <v>72</v>
      </c>
      <c r="C31" s="95" t="s">
        <v>176</v>
      </c>
      <c r="D31" s="96" t="s">
        <v>174</v>
      </c>
      <c r="E31" s="96" t="s">
        <v>174</v>
      </c>
      <c r="F31" s="96" t="s">
        <v>173</v>
      </c>
      <c r="G31" s="96" t="s">
        <v>173</v>
      </c>
    </row>
    <row r="32" spans="2:7" s="18" customFormat="1" x14ac:dyDescent="0.2">
      <c r="B32" s="100" t="s">
        <v>74</v>
      </c>
      <c r="C32" s="95" t="s">
        <v>175</v>
      </c>
      <c r="D32" s="96" t="s">
        <v>174</v>
      </c>
      <c r="E32" s="96" t="s">
        <v>174</v>
      </c>
      <c r="F32" s="96" t="s">
        <v>173</v>
      </c>
      <c r="G32" s="96" t="s">
        <v>173</v>
      </c>
    </row>
    <row r="33" spans="2:7" s="18" customFormat="1" x14ac:dyDescent="0.2">
      <c r="B33" s="94">
        <v>21</v>
      </c>
      <c r="C33" s="95" t="s">
        <v>172</v>
      </c>
      <c r="D33" s="96" t="s">
        <v>149</v>
      </c>
      <c r="E33" s="96" t="s">
        <v>149</v>
      </c>
      <c r="F33" s="96" t="s">
        <v>149</v>
      </c>
      <c r="G33" s="96" t="s">
        <v>149</v>
      </c>
    </row>
    <row r="34" spans="2:7" s="18" customFormat="1" x14ac:dyDescent="0.2">
      <c r="B34" s="94">
        <v>22</v>
      </c>
      <c r="C34" s="95" t="s">
        <v>171</v>
      </c>
      <c r="D34" s="96" t="s">
        <v>154</v>
      </c>
      <c r="E34" s="96" t="s">
        <v>154</v>
      </c>
      <c r="F34" s="96" t="s">
        <v>170</v>
      </c>
      <c r="G34" s="96" t="s">
        <v>170</v>
      </c>
    </row>
    <row r="35" spans="2:7" s="18" customFormat="1" x14ac:dyDescent="0.2">
      <c r="B35" s="94">
        <v>23</v>
      </c>
      <c r="C35" s="95" t="s">
        <v>169</v>
      </c>
      <c r="D35" s="96" t="s">
        <v>168</v>
      </c>
      <c r="E35" s="96" t="s">
        <v>168</v>
      </c>
      <c r="F35" s="96" t="s">
        <v>168</v>
      </c>
      <c r="G35" s="96" t="s">
        <v>241</v>
      </c>
    </row>
    <row r="36" spans="2:7" s="18" customFormat="1" x14ac:dyDescent="0.2">
      <c r="B36" s="94">
        <v>24</v>
      </c>
      <c r="C36" s="95" t="s">
        <v>167</v>
      </c>
      <c r="D36" s="96" t="s">
        <v>154</v>
      </c>
      <c r="E36" s="96" t="s">
        <v>154</v>
      </c>
      <c r="F36" s="96" t="s">
        <v>154</v>
      </c>
      <c r="G36" s="96" t="s">
        <v>159</v>
      </c>
    </row>
    <row r="37" spans="2:7" s="18" customFormat="1" x14ac:dyDescent="0.2">
      <c r="B37" s="94">
        <v>25</v>
      </c>
      <c r="C37" s="95" t="s">
        <v>166</v>
      </c>
      <c r="D37" s="96" t="s">
        <v>154</v>
      </c>
      <c r="E37" s="96" t="s">
        <v>154</v>
      </c>
      <c r="F37" s="96" t="s">
        <v>154</v>
      </c>
      <c r="G37" s="96" t="s">
        <v>240</v>
      </c>
    </row>
    <row r="38" spans="2:7" s="18" customFormat="1" ht="25.5" x14ac:dyDescent="0.2">
      <c r="B38" s="94">
        <v>26</v>
      </c>
      <c r="C38" s="95" t="s">
        <v>165</v>
      </c>
      <c r="D38" s="96" t="s">
        <v>154</v>
      </c>
      <c r="E38" s="96" t="s">
        <v>154</v>
      </c>
      <c r="F38" s="96" t="s">
        <v>154</v>
      </c>
      <c r="G38" s="99" t="s">
        <v>239</v>
      </c>
    </row>
    <row r="39" spans="2:7" s="18" customFormat="1" x14ac:dyDescent="0.2">
      <c r="B39" s="94">
        <v>27</v>
      </c>
      <c r="C39" s="95" t="s">
        <v>164</v>
      </c>
      <c r="D39" s="96" t="s">
        <v>154</v>
      </c>
      <c r="E39" s="96" t="s">
        <v>154</v>
      </c>
      <c r="F39" s="96" t="s">
        <v>154</v>
      </c>
      <c r="G39" s="96" t="s">
        <v>174</v>
      </c>
    </row>
    <row r="40" spans="2:7" s="18" customFormat="1" x14ac:dyDescent="0.2">
      <c r="B40" s="94">
        <v>28</v>
      </c>
      <c r="C40" s="95" t="s">
        <v>163</v>
      </c>
      <c r="D40" s="96" t="s">
        <v>154</v>
      </c>
      <c r="E40" s="96" t="s">
        <v>154</v>
      </c>
      <c r="F40" s="96" t="s">
        <v>154</v>
      </c>
      <c r="G40" s="96" t="s">
        <v>238</v>
      </c>
    </row>
    <row r="41" spans="2:7" s="18" customFormat="1" x14ac:dyDescent="0.2">
      <c r="B41" s="94">
        <v>29</v>
      </c>
      <c r="C41" s="95" t="s">
        <v>162</v>
      </c>
      <c r="D41" s="96" t="s">
        <v>154</v>
      </c>
      <c r="E41" s="96" t="s">
        <v>154</v>
      </c>
      <c r="F41" s="96" t="s">
        <v>154</v>
      </c>
      <c r="G41" s="96" t="s">
        <v>230</v>
      </c>
    </row>
    <row r="42" spans="2:7" s="18" customFormat="1" x14ac:dyDescent="0.2">
      <c r="B42" s="94">
        <v>30</v>
      </c>
      <c r="C42" s="95" t="s">
        <v>161</v>
      </c>
      <c r="D42" s="96" t="s">
        <v>149</v>
      </c>
      <c r="E42" s="96" t="s">
        <v>149</v>
      </c>
      <c r="F42" s="96" t="s">
        <v>148</v>
      </c>
      <c r="G42" s="96" t="s">
        <v>149</v>
      </c>
    </row>
    <row r="43" spans="2:7" s="18" customFormat="1" x14ac:dyDescent="0.2">
      <c r="B43" s="94">
        <v>31</v>
      </c>
      <c r="C43" s="95" t="s">
        <v>160</v>
      </c>
      <c r="D43" s="96" t="s">
        <v>154</v>
      </c>
      <c r="E43" s="96" t="s">
        <v>154</v>
      </c>
      <c r="F43" s="96" t="s">
        <v>159</v>
      </c>
      <c r="G43" s="96" t="s">
        <v>154</v>
      </c>
    </row>
    <row r="44" spans="2:7" s="18" customFormat="1" x14ac:dyDescent="0.2">
      <c r="B44" s="94">
        <v>32</v>
      </c>
      <c r="C44" s="95" t="s">
        <v>158</v>
      </c>
      <c r="D44" s="96" t="s">
        <v>154</v>
      </c>
      <c r="E44" s="96" t="s">
        <v>154</v>
      </c>
      <c r="F44" s="96" t="s">
        <v>46</v>
      </c>
      <c r="G44" s="96" t="s">
        <v>154</v>
      </c>
    </row>
    <row r="45" spans="2:7" s="18" customFormat="1" x14ac:dyDescent="0.2">
      <c r="B45" s="94">
        <v>33</v>
      </c>
      <c r="C45" s="95" t="s">
        <v>157</v>
      </c>
      <c r="D45" s="96" t="s">
        <v>154</v>
      </c>
      <c r="E45" s="96" t="s">
        <v>154</v>
      </c>
      <c r="F45" s="96" t="s">
        <v>156</v>
      </c>
      <c r="G45" s="96" t="s">
        <v>154</v>
      </c>
    </row>
    <row r="46" spans="2:7" s="18" customFormat="1" ht="25.9" customHeight="1" x14ac:dyDescent="0.2">
      <c r="B46" s="94">
        <v>34</v>
      </c>
      <c r="C46" s="95" t="s">
        <v>155</v>
      </c>
      <c r="D46" s="96" t="s">
        <v>154</v>
      </c>
      <c r="E46" s="99" t="s">
        <v>154</v>
      </c>
      <c r="F46" s="99" t="s">
        <v>153</v>
      </c>
      <c r="G46" s="96" t="s">
        <v>154</v>
      </c>
    </row>
    <row r="47" spans="2:7" s="18" customFormat="1" ht="25.5" x14ac:dyDescent="0.2">
      <c r="B47" s="94">
        <v>35</v>
      </c>
      <c r="C47" s="95" t="s">
        <v>152</v>
      </c>
      <c r="D47" s="96" t="s">
        <v>151</v>
      </c>
      <c r="E47" s="96" t="s">
        <v>151</v>
      </c>
      <c r="F47" s="96" t="s">
        <v>45</v>
      </c>
      <c r="G47" s="96" t="s">
        <v>45</v>
      </c>
    </row>
    <row r="48" spans="2:7" s="18" customFormat="1" x14ac:dyDescent="0.2">
      <c r="B48" s="94">
        <v>36</v>
      </c>
      <c r="C48" s="95" t="s">
        <v>150</v>
      </c>
      <c r="D48" s="96" t="s">
        <v>149</v>
      </c>
      <c r="E48" s="96" t="s">
        <v>149</v>
      </c>
      <c r="F48" s="96" t="s">
        <v>149</v>
      </c>
      <c r="G48" s="96" t="s">
        <v>149</v>
      </c>
    </row>
    <row r="49" spans="2:7" s="18" customFormat="1" ht="12.6" customHeight="1" x14ac:dyDescent="0.2">
      <c r="B49" s="94">
        <v>37</v>
      </c>
      <c r="C49" s="95" t="s">
        <v>271</v>
      </c>
      <c r="D49" s="99"/>
      <c r="E49" s="99"/>
      <c r="F49" s="105"/>
      <c r="G49" s="105"/>
    </row>
    <row r="50" spans="2:7" s="18" customFormat="1" ht="6.6" customHeight="1" x14ac:dyDescent="0.2"/>
    <row r="51" spans="2:7" s="18" customFormat="1" x14ac:dyDescent="0.2">
      <c r="C51" s="106" t="s">
        <v>147</v>
      </c>
    </row>
    <row r="52" spans="2:7" s="18" customFormat="1" x14ac:dyDescent="0.2"/>
    <row r="53" spans="2:7" s="18" customFormat="1" x14ac:dyDescent="0.2"/>
    <row r="54" spans="2:7" s="18" customFormat="1" x14ac:dyDescent="0.2"/>
    <row r="55" spans="2:7" s="18" customFormat="1" x14ac:dyDescent="0.2"/>
    <row r="56" spans="2:7" s="18" customFormat="1" x14ac:dyDescent="0.2"/>
    <row r="57" spans="2:7" s="18" customFormat="1" x14ac:dyDescent="0.2"/>
    <row r="58" spans="2:7" s="18" customFormat="1" x14ac:dyDescent="0.2"/>
    <row r="59" spans="2:7" s="18" customFormat="1" x14ac:dyDescent="0.2"/>
    <row r="60" spans="2:7" s="18" customFormat="1" x14ac:dyDescent="0.2"/>
    <row r="61" spans="2:7" s="18" customFormat="1" x14ac:dyDescent="0.2"/>
    <row r="62" spans="2:7" s="18" customFormat="1" x14ac:dyDescent="0.2"/>
    <row r="63" spans="2:7" s="18" customFormat="1" x14ac:dyDescent="0.2"/>
  </sheetData>
  <mergeCells count="1">
    <mergeCell ref="B6:G7"/>
  </mergeCells>
  <printOptions horizontalCentered="1"/>
  <pageMargins left="0.35433070866141736" right="0.35433070866141736" top="0.78740157480314965" bottom="0.59055118110236227" header="0.51181102362204722" footer="0.51181102362204722"/>
  <pageSetup paperSize="9" scale="55" orientation="landscape" r:id="rId1"/>
  <headerFooter alignWithMargins="0">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16"/>
  <sheetViews>
    <sheetView zoomScale="80" zoomScaleNormal="80" workbookViewId="0">
      <selection activeCell="A2" sqref="A2"/>
    </sheetView>
  </sheetViews>
  <sheetFormatPr defaultColWidth="8.75" defaultRowHeight="12.75" x14ac:dyDescent="0.2"/>
  <cols>
    <col min="1" max="1" width="6.75" style="1" customWidth="1"/>
    <col min="2" max="2" width="44.25" style="7" customWidth="1"/>
    <col min="3" max="4" width="15.25" style="1" customWidth="1"/>
    <col min="5" max="16384" width="8.75" style="1"/>
  </cols>
  <sheetData>
    <row r="1" spans="1:6" x14ac:dyDescent="0.2">
      <c r="A1" s="21" t="s">
        <v>295</v>
      </c>
      <c r="D1" s="75"/>
    </row>
    <row r="2" spans="1:6" x14ac:dyDescent="0.2">
      <c r="A2" s="67"/>
      <c r="B2" s="67"/>
      <c r="C2" s="67"/>
      <c r="D2" s="67"/>
    </row>
    <row r="3" spans="1:6" x14ac:dyDescent="0.2">
      <c r="B3" s="89" t="s">
        <v>288</v>
      </c>
      <c r="C3" s="5"/>
      <c r="D3" s="5"/>
      <c r="E3" s="5"/>
    </row>
    <row r="4" spans="1:6" x14ac:dyDescent="0.2">
      <c r="B4" s="89"/>
      <c r="C4" s="5"/>
      <c r="D4" s="5"/>
      <c r="E4" s="5"/>
    </row>
    <row r="5" spans="1:6" x14ac:dyDescent="0.2">
      <c r="B5" s="1"/>
      <c r="C5" s="4" t="s">
        <v>1</v>
      </c>
      <c r="D5" s="4" t="s">
        <v>2</v>
      </c>
    </row>
    <row r="6" spans="1:6" ht="25.5" x14ac:dyDescent="0.2">
      <c r="A6" s="4"/>
      <c r="B6" s="72" t="s">
        <v>12</v>
      </c>
      <c r="C6" s="73" t="s">
        <v>8</v>
      </c>
      <c r="D6" s="73" t="s">
        <v>13</v>
      </c>
    </row>
    <row r="7" spans="1:6" s="5" customFormat="1" x14ac:dyDescent="0.2">
      <c r="A7" s="60">
        <v>1</v>
      </c>
      <c r="B7" s="62" t="s">
        <v>270</v>
      </c>
      <c r="C7" s="70">
        <v>447222.99668724049</v>
      </c>
      <c r="D7" s="70">
        <v>35777.839734979243</v>
      </c>
      <c r="F7" s="65"/>
    </row>
    <row r="8" spans="1:6" s="5" customFormat="1" x14ac:dyDescent="0.2">
      <c r="A8" s="60">
        <v>2</v>
      </c>
      <c r="B8" s="61" t="s">
        <v>249</v>
      </c>
      <c r="C8" s="87">
        <v>9229.1880919618834</v>
      </c>
      <c r="D8" s="87">
        <f>+C8*0.08</f>
        <v>738.33504735695067</v>
      </c>
    </row>
    <row r="9" spans="1:6" s="5" customFormat="1" x14ac:dyDescent="0.2">
      <c r="A9" s="60">
        <v>3</v>
      </c>
      <c r="B9" s="61" t="s">
        <v>253</v>
      </c>
      <c r="C9" s="87">
        <v>-6361.419375232902</v>
      </c>
      <c r="D9" s="87">
        <f t="shared" ref="D9:D11" si="0">+C9*0.08</f>
        <v>-508.91355001863218</v>
      </c>
    </row>
    <row r="10" spans="1:6" s="5" customFormat="1" x14ac:dyDescent="0.2">
      <c r="A10" s="60">
        <v>4</v>
      </c>
      <c r="B10" s="61" t="s">
        <v>254</v>
      </c>
      <c r="C10" s="87"/>
      <c r="D10" s="87"/>
    </row>
    <row r="11" spans="1:6" s="5" customFormat="1" x14ac:dyDescent="0.2">
      <c r="A11" s="60">
        <v>5</v>
      </c>
      <c r="B11" s="61" t="s">
        <v>23</v>
      </c>
      <c r="C11" s="87">
        <v>-1700</v>
      </c>
      <c r="D11" s="87">
        <f t="shared" si="0"/>
        <v>-136</v>
      </c>
    </row>
    <row r="12" spans="1:6" s="5" customFormat="1" x14ac:dyDescent="0.2">
      <c r="A12" s="60">
        <v>6</v>
      </c>
      <c r="B12" s="61" t="s">
        <v>24</v>
      </c>
      <c r="C12" s="87"/>
      <c r="D12" s="87"/>
    </row>
    <row r="13" spans="1:6" s="5" customFormat="1" x14ac:dyDescent="0.2">
      <c r="A13" s="60">
        <v>7</v>
      </c>
      <c r="B13" s="61" t="s">
        <v>25</v>
      </c>
      <c r="C13" s="87">
        <v>-3382.9217167289798</v>
      </c>
      <c r="D13" s="87">
        <f t="shared" ref="D13" si="1">+C13*0.08</f>
        <v>-270.63373733831838</v>
      </c>
    </row>
    <row r="14" spans="1:6" s="5" customFormat="1" x14ac:dyDescent="0.2">
      <c r="A14" s="60">
        <v>8</v>
      </c>
      <c r="B14" s="63" t="s">
        <v>15</v>
      </c>
      <c r="C14" s="88"/>
      <c r="D14" s="88"/>
    </row>
    <row r="15" spans="1:6" s="5" customFormat="1" x14ac:dyDescent="0.2">
      <c r="A15" s="60">
        <v>9</v>
      </c>
      <c r="B15" s="62" t="s">
        <v>286</v>
      </c>
      <c r="C15" s="70">
        <f>SUM(C7:C14)</f>
        <v>445007.8436872405</v>
      </c>
      <c r="D15" s="70">
        <f>SUM(D7:D14)</f>
        <v>35600.627494979242</v>
      </c>
      <c r="F15" s="65"/>
    </row>
    <row r="16" spans="1:6" x14ac:dyDescent="0.2">
      <c r="C16" s="59"/>
      <c r="D16" s="59"/>
    </row>
  </sheetData>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15"/>
  <sheetViews>
    <sheetView zoomScale="80" zoomScaleNormal="80" workbookViewId="0">
      <selection activeCell="A2" sqref="A2"/>
    </sheetView>
  </sheetViews>
  <sheetFormatPr defaultColWidth="9" defaultRowHeight="12.75" x14ac:dyDescent="0.2"/>
  <cols>
    <col min="1" max="1" width="6.75" style="1" customWidth="1"/>
    <col min="2" max="2" width="44.375" style="7" customWidth="1"/>
    <col min="3" max="3" width="15.25" style="1" customWidth="1"/>
    <col min="4" max="4" width="15.625" style="1" customWidth="1"/>
    <col min="5" max="16384" width="9" style="1"/>
  </cols>
  <sheetData>
    <row r="1" spans="1:6" x14ac:dyDescent="0.2">
      <c r="A1" s="21" t="s">
        <v>295</v>
      </c>
    </row>
    <row r="2" spans="1:6" x14ac:dyDescent="0.2">
      <c r="B2" s="75"/>
      <c r="C2" s="59"/>
    </row>
    <row r="3" spans="1:6" x14ac:dyDescent="0.2">
      <c r="B3" s="2" t="s">
        <v>256</v>
      </c>
    </row>
    <row r="4" spans="1:6" x14ac:dyDescent="0.2">
      <c r="B4" s="2"/>
    </row>
    <row r="5" spans="1:6" x14ac:dyDescent="0.2">
      <c r="B5" s="2"/>
      <c r="C5" s="66" t="s">
        <v>1</v>
      </c>
      <c r="D5" s="66" t="s">
        <v>2</v>
      </c>
    </row>
    <row r="6" spans="1:6" ht="25.5" x14ac:dyDescent="0.2">
      <c r="B6" s="72" t="s">
        <v>12</v>
      </c>
      <c r="C6" s="73" t="s">
        <v>8</v>
      </c>
      <c r="D6" s="73" t="s">
        <v>13</v>
      </c>
    </row>
    <row r="7" spans="1:6" s="5" customFormat="1" x14ac:dyDescent="0.2">
      <c r="A7" s="60">
        <v>1</v>
      </c>
      <c r="B7" s="62" t="s">
        <v>270</v>
      </c>
      <c r="C7" s="70">
        <v>15074.529999830002</v>
      </c>
      <c r="D7" s="70">
        <v>1205.9623999864</v>
      </c>
      <c r="E7" s="6"/>
    </row>
    <row r="8" spans="1:6" s="5" customFormat="1" x14ac:dyDescent="0.2">
      <c r="A8" s="60">
        <v>2</v>
      </c>
      <c r="B8" s="61" t="s">
        <v>249</v>
      </c>
      <c r="C8" s="87">
        <f>-996</f>
        <v>-996</v>
      </c>
      <c r="D8" s="87">
        <f>+C8*0.08</f>
        <v>-79.680000000000007</v>
      </c>
      <c r="E8" s="6"/>
    </row>
    <row r="9" spans="1:6" s="5" customFormat="1" x14ac:dyDescent="0.2">
      <c r="A9" s="60">
        <v>3</v>
      </c>
      <c r="B9" s="61" t="s">
        <v>250</v>
      </c>
      <c r="C9" s="87">
        <f>-181.5</f>
        <v>-181.5</v>
      </c>
      <c r="D9" s="87">
        <f t="shared" ref="D9" si="0">+C9*0.08</f>
        <v>-14.52</v>
      </c>
      <c r="E9" s="6"/>
    </row>
    <row r="10" spans="1:6" s="5" customFormat="1" x14ac:dyDescent="0.2">
      <c r="A10" s="60">
        <v>4</v>
      </c>
      <c r="B10" s="61" t="s">
        <v>251</v>
      </c>
      <c r="C10" s="87"/>
      <c r="D10" s="87"/>
      <c r="E10" s="6"/>
    </row>
    <row r="11" spans="1:6" s="5" customFormat="1" x14ac:dyDescent="0.2">
      <c r="A11" s="60">
        <v>5</v>
      </c>
      <c r="B11" s="61" t="s">
        <v>252</v>
      </c>
      <c r="C11" s="87"/>
      <c r="D11" s="87"/>
      <c r="E11" s="6"/>
    </row>
    <row r="12" spans="1:6" s="5" customFormat="1" x14ac:dyDescent="0.2">
      <c r="A12" s="60">
        <v>6</v>
      </c>
      <c r="B12" s="61" t="s">
        <v>24</v>
      </c>
      <c r="C12" s="87"/>
      <c r="D12" s="87"/>
      <c r="E12" s="6"/>
    </row>
    <row r="13" spans="1:6" s="5" customFormat="1" x14ac:dyDescent="0.2">
      <c r="A13" s="60">
        <v>7</v>
      </c>
      <c r="B13" s="61" t="s">
        <v>25</v>
      </c>
      <c r="C13" s="87">
        <f>-151.5</f>
        <v>-151.5</v>
      </c>
      <c r="D13" s="87">
        <f t="shared" ref="D13" si="1">+C13*0.08</f>
        <v>-12.120000000000001</v>
      </c>
      <c r="E13" s="6"/>
    </row>
    <row r="14" spans="1:6" s="5" customFormat="1" x14ac:dyDescent="0.2">
      <c r="A14" s="60">
        <v>8</v>
      </c>
      <c r="B14" s="63" t="s">
        <v>15</v>
      </c>
      <c r="C14" s="88"/>
      <c r="D14" s="88"/>
      <c r="E14" s="6"/>
    </row>
    <row r="15" spans="1:6" s="5" customFormat="1" x14ac:dyDescent="0.2">
      <c r="A15" s="60">
        <v>9</v>
      </c>
      <c r="B15" s="62" t="s">
        <v>286</v>
      </c>
      <c r="C15" s="70">
        <f>SUM(C7:C14)</f>
        <v>13745.529999830002</v>
      </c>
      <c r="D15" s="70">
        <f>SUM(D7:D14)</f>
        <v>1099.6423999864001</v>
      </c>
      <c r="E15" s="6"/>
      <c r="F15" s="65"/>
    </row>
  </sheetData>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19"/>
  <sheetViews>
    <sheetView zoomScale="80" zoomScaleNormal="80" workbookViewId="0">
      <selection activeCell="A2" sqref="A2"/>
    </sheetView>
  </sheetViews>
  <sheetFormatPr defaultColWidth="8.75" defaultRowHeight="12.75" x14ac:dyDescent="0.2"/>
  <cols>
    <col min="1" max="1" width="6.75" style="1" customWidth="1"/>
    <col min="2" max="2" width="44.375" style="7" customWidth="1"/>
    <col min="3" max="9" width="15.375" style="1" customWidth="1"/>
    <col min="10" max="19" width="16.625" style="1" customWidth="1"/>
    <col min="20" max="16384" width="8.75" style="1"/>
  </cols>
  <sheetData>
    <row r="1" spans="1:15" x14ac:dyDescent="0.2">
      <c r="A1" s="21" t="s">
        <v>295</v>
      </c>
      <c r="B1" s="1"/>
    </row>
    <row r="2" spans="1:15" x14ac:dyDescent="0.2">
      <c r="B2" s="75"/>
      <c r="G2" s="5"/>
      <c r="H2" s="5"/>
      <c r="I2" s="5"/>
      <c r="J2" s="5"/>
      <c r="K2" s="5"/>
      <c r="L2" s="5"/>
      <c r="M2" s="5"/>
      <c r="N2" s="5"/>
      <c r="O2" s="5"/>
    </row>
    <row r="3" spans="1:15" x14ac:dyDescent="0.2">
      <c r="B3" s="2" t="s">
        <v>257</v>
      </c>
      <c r="F3" s="8"/>
      <c r="G3" s="8"/>
      <c r="H3" s="8"/>
      <c r="I3" s="5"/>
      <c r="J3" s="5"/>
      <c r="K3" s="5"/>
      <c r="L3" s="5"/>
      <c r="M3" s="5"/>
      <c r="N3" s="5"/>
      <c r="O3" s="5"/>
    </row>
    <row r="4" spans="1:15" x14ac:dyDescent="0.2">
      <c r="B4" s="2"/>
      <c r="F4" s="8"/>
      <c r="G4" s="8"/>
      <c r="H4" s="8"/>
      <c r="I4" s="5"/>
      <c r="J4" s="5"/>
      <c r="K4" s="5"/>
      <c r="L4" s="5"/>
      <c r="M4" s="5"/>
      <c r="N4" s="5"/>
      <c r="O4" s="5"/>
    </row>
    <row r="5" spans="1:15" x14ac:dyDescent="0.2">
      <c r="B5" s="6"/>
      <c r="C5" s="4" t="s">
        <v>1</v>
      </c>
      <c r="D5" s="4" t="s">
        <v>2</v>
      </c>
      <c r="E5" s="4" t="s">
        <v>3</v>
      </c>
      <c r="F5" s="4" t="s">
        <v>9</v>
      </c>
      <c r="G5" s="4" t="s">
        <v>10</v>
      </c>
      <c r="H5" s="4" t="s">
        <v>11</v>
      </c>
      <c r="I5" s="4" t="s">
        <v>233</v>
      </c>
    </row>
    <row r="6" spans="1:15" s="3" customFormat="1" ht="19.5" customHeight="1" x14ac:dyDescent="0.2">
      <c r="B6" s="127" t="s">
        <v>12</v>
      </c>
      <c r="C6" s="125" t="s">
        <v>16</v>
      </c>
      <c r="D6" s="125" t="s">
        <v>17</v>
      </c>
      <c r="E6" s="125" t="s">
        <v>18</v>
      </c>
      <c r="F6" s="125" t="s">
        <v>19</v>
      </c>
      <c r="G6" s="125" t="s">
        <v>15</v>
      </c>
      <c r="H6" s="125" t="s">
        <v>255</v>
      </c>
      <c r="I6" s="125" t="s">
        <v>20</v>
      </c>
    </row>
    <row r="7" spans="1:15" s="3" customFormat="1" ht="19.149999999999999" customHeight="1" x14ac:dyDescent="0.2">
      <c r="B7" s="128"/>
      <c r="C7" s="126"/>
      <c r="D7" s="126"/>
      <c r="E7" s="126"/>
      <c r="F7" s="126"/>
      <c r="G7" s="126"/>
      <c r="H7" s="126"/>
      <c r="I7" s="126"/>
    </row>
    <row r="8" spans="1:15" s="5" customFormat="1" x14ac:dyDescent="0.2">
      <c r="A8" s="60">
        <v>1</v>
      </c>
      <c r="B8" s="62" t="s">
        <v>281</v>
      </c>
      <c r="C8" s="57">
        <v>4322</v>
      </c>
      <c r="D8" s="57">
        <v>24617</v>
      </c>
      <c r="E8" s="57"/>
      <c r="F8" s="57"/>
      <c r="G8" s="57"/>
      <c r="H8" s="57">
        <f>SUM(C8:G8)</f>
        <v>28939</v>
      </c>
      <c r="I8" s="57">
        <f t="shared" ref="I8" si="0">+H8*0.08</f>
        <v>2315.12</v>
      </c>
    </row>
    <row r="9" spans="1:15" s="5" customFormat="1" x14ac:dyDescent="0.2">
      <c r="A9" s="91" t="s">
        <v>234</v>
      </c>
      <c r="B9" s="61" t="s">
        <v>26</v>
      </c>
      <c r="C9" s="92">
        <v>-3072.6082541386277</v>
      </c>
      <c r="D9" s="92">
        <v>-17376.738495391161</v>
      </c>
      <c r="E9" s="92"/>
      <c r="F9" s="92"/>
      <c r="G9" s="92"/>
      <c r="H9" s="92">
        <f t="shared" ref="H9:H19" si="1">SUM(C9:G9)</f>
        <v>-20449.346749529788</v>
      </c>
      <c r="I9" s="92">
        <f t="shared" ref="I9:I19" si="2">+H9*0.08</f>
        <v>-1635.9477399623831</v>
      </c>
    </row>
    <row r="10" spans="1:15" s="5" customFormat="1" x14ac:dyDescent="0.2">
      <c r="A10" s="91" t="s">
        <v>235</v>
      </c>
      <c r="B10" s="61" t="s">
        <v>282</v>
      </c>
      <c r="C10" s="92">
        <v>1249.3917458613726</v>
      </c>
      <c r="D10" s="92">
        <v>7240.2615046088385</v>
      </c>
      <c r="E10" s="92"/>
      <c r="F10" s="92"/>
      <c r="G10" s="92"/>
      <c r="H10" s="92">
        <f t="shared" si="1"/>
        <v>8489.6532504702118</v>
      </c>
      <c r="I10" s="92">
        <f t="shared" si="2"/>
        <v>679.17226003761698</v>
      </c>
    </row>
    <row r="11" spans="1:15" s="5" customFormat="1" x14ac:dyDescent="0.2">
      <c r="A11" s="60">
        <v>2</v>
      </c>
      <c r="B11" s="61" t="s">
        <v>21</v>
      </c>
      <c r="C11" s="92">
        <v>-55.735143760467508</v>
      </c>
      <c r="D11" s="92">
        <v>-2020.695424847594</v>
      </c>
      <c r="E11" s="92"/>
      <c r="F11" s="92"/>
      <c r="G11" s="92"/>
      <c r="H11" s="92">
        <f t="shared" si="1"/>
        <v>-2076.4305686080615</v>
      </c>
      <c r="I11" s="92">
        <f t="shared" si="2"/>
        <v>-166.11444548864492</v>
      </c>
    </row>
    <row r="12" spans="1:15" s="5" customFormat="1" x14ac:dyDescent="0.2">
      <c r="A12" s="60">
        <v>3</v>
      </c>
      <c r="B12" s="61" t="s">
        <v>22</v>
      </c>
      <c r="C12" s="92">
        <v>45.85302607244148</v>
      </c>
      <c r="D12" s="92"/>
      <c r="E12" s="92"/>
      <c r="F12" s="92"/>
      <c r="G12" s="92"/>
      <c r="H12" s="92">
        <f t="shared" si="1"/>
        <v>45.85302607244148</v>
      </c>
      <c r="I12" s="92">
        <f t="shared" si="2"/>
        <v>3.6682420857953186</v>
      </c>
    </row>
    <row r="13" spans="1:15" s="5" customFormat="1" x14ac:dyDescent="0.2">
      <c r="A13" s="60">
        <v>4</v>
      </c>
      <c r="B13" s="61" t="s">
        <v>23</v>
      </c>
      <c r="C13" s="92"/>
      <c r="D13" s="92"/>
      <c r="E13" s="92"/>
      <c r="F13" s="92"/>
      <c r="G13" s="92"/>
      <c r="H13" s="92"/>
      <c r="I13" s="92"/>
    </row>
    <row r="14" spans="1:15" s="5" customFormat="1" x14ac:dyDescent="0.2">
      <c r="A14" s="60">
        <v>5</v>
      </c>
      <c r="B14" s="61" t="s">
        <v>24</v>
      </c>
      <c r="C14" s="92"/>
      <c r="D14" s="92"/>
      <c r="E14" s="92"/>
      <c r="F14" s="92"/>
      <c r="G14" s="92"/>
      <c r="H14" s="92"/>
      <c r="I14" s="92"/>
    </row>
    <row r="15" spans="1:15" s="5" customFormat="1" x14ac:dyDescent="0.2">
      <c r="A15" s="60">
        <v>6</v>
      </c>
      <c r="B15" s="61" t="s">
        <v>25</v>
      </c>
      <c r="C15" s="92"/>
      <c r="D15" s="92"/>
      <c r="E15" s="92"/>
      <c r="F15" s="92"/>
      <c r="G15" s="92"/>
      <c r="H15" s="92"/>
      <c r="I15" s="92"/>
    </row>
    <row r="16" spans="1:15" s="5" customFormat="1" x14ac:dyDescent="0.2">
      <c r="A16" s="60">
        <v>7</v>
      </c>
      <c r="B16" s="61" t="s">
        <v>15</v>
      </c>
      <c r="C16" s="92">
        <v>-366.67495258766201</v>
      </c>
      <c r="D16" s="92">
        <v>165.51853791066333</v>
      </c>
      <c r="E16" s="92"/>
      <c r="F16" s="92"/>
      <c r="G16" s="92"/>
      <c r="H16" s="92">
        <f t="shared" si="1"/>
        <v>-201.15641467699868</v>
      </c>
      <c r="I16" s="92">
        <f t="shared" si="2"/>
        <v>-16.092513174159894</v>
      </c>
    </row>
    <row r="17" spans="1:9" s="5" customFormat="1" x14ac:dyDescent="0.2">
      <c r="A17" s="91" t="s">
        <v>236</v>
      </c>
      <c r="B17" s="61" t="s">
        <v>258</v>
      </c>
      <c r="C17" s="92">
        <v>872.83467558568452</v>
      </c>
      <c r="D17" s="92">
        <v>5385.0846176719078</v>
      </c>
      <c r="E17" s="92"/>
      <c r="F17" s="92"/>
      <c r="G17" s="92"/>
      <c r="H17" s="92">
        <f t="shared" si="1"/>
        <v>6257.9192932575925</v>
      </c>
      <c r="I17" s="92">
        <f t="shared" si="2"/>
        <v>500.63354346060743</v>
      </c>
    </row>
    <row r="18" spans="1:9" s="5" customFormat="1" x14ac:dyDescent="0.2">
      <c r="A18" s="91" t="s">
        <v>237</v>
      </c>
      <c r="B18" s="63" t="s">
        <v>26</v>
      </c>
      <c r="C18" s="90">
        <v>3539.9033244143156</v>
      </c>
      <c r="D18" s="90">
        <v>17751.891382328089</v>
      </c>
      <c r="E18" s="90"/>
      <c r="F18" s="90"/>
      <c r="G18" s="90"/>
      <c r="H18" s="90">
        <f t="shared" si="1"/>
        <v>21291.794706742403</v>
      </c>
      <c r="I18" s="90">
        <f t="shared" si="2"/>
        <v>1703.3435765393922</v>
      </c>
    </row>
    <row r="19" spans="1:9" s="5" customFormat="1" x14ac:dyDescent="0.2">
      <c r="A19" s="60">
        <v>8</v>
      </c>
      <c r="B19" s="62" t="s">
        <v>287</v>
      </c>
      <c r="C19" s="57">
        <f>4412.738</f>
        <v>4412.7380000000003</v>
      </c>
      <c r="D19" s="57">
        <f>23136.976</f>
        <v>23136.975999999999</v>
      </c>
      <c r="E19" s="57"/>
      <c r="F19" s="57"/>
      <c r="G19" s="57"/>
      <c r="H19" s="57">
        <f t="shared" si="1"/>
        <v>27549.714</v>
      </c>
      <c r="I19" s="57">
        <f t="shared" si="2"/>
        <v>2203.97712</v>
      </c>
    </row>
  </sheetData>
  <mergeCells count="8">
    <mergeCell ref="G6:G7"/>
    <mergeCell ref="H6:H7"/>
    <mergeCell ref="I6:I7"/>
    <mergeCell ref="B6:B7"/>
    <mergeCell ref="C6:C7"/>
    <mergeCell ref="D6:D7"/>
    <mergeCell ref="E6:E7"/>
    <mergeCell ref="F6:F7"/>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EU OV1</vt:lpstr>
      <vt:lpstr>TOF</vt:lpstr>
      <vt:lpstr>CIMF</vt:lpstr>
      <vt:lpstr>EU CR8</vt:lpstr>
      <vt:lpstr>EU CCR7</vt:lpstr>
      <vt:lpstr>EU MR2-B</vt:lpstr>
      <vt:lpstr>CIMF!Print_Area</vt:lpstr>
      <vt:lpstr>'Cover sheet'!Print_Area</vt:lpstr>
      <vt:lpstr>'EU CR8'!Print_Area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Olsson, Kenneth</dc:creator>
  <cp:lastModifiedBy>Olsson, Kenneth</cp:lastModifiedBy>
  <cp:lastPrinted>2018-10-24T05:57:31Z</cp:lastPrinted>
  <dcterms:created xsi:type="dcterms:W3CDTF">2011-11-24T12:28:29Z</dcterms:created>
  <dcterms:modified xsi:type="dcterms:W3CDTF">2018-10-25T08:54:19Z</dcterms:modified>
</cp:coreProperties>
</file>