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56" windowWidth="20985" windowHeight="12540" tabRatio="854" firstSheet="15" activeTab="20"/>
  </bookViews>
  <sheets>
    <sheet name="Cover" sheetId="1" r:id="rId1"/>
    <sheet name="FTE" sheetId="2" r:id="rId2"/>
    <sheet name="Income statement" sheetId="3" r:id="rId3"/>
    <sheet name="Income statement 9Q" sheetId="4" r:id="rId4"/>
    <sheet name="Key figures 9Q" sheetId="5" r:id="rId5"/>
    <sheet name="N I Income and margin 9Q" sheetId="6" r:id="rId6"/>
    <sheet name="Income per type 9Q" sheetId="7" r:id="rId7"/>
    <sheet name="Expenses 9Q" sheetId="8" r:id="rId8"/>
    <sheet name="Balance sheet structure 9Q" sheetId="9" r:id="rId9"/>
    <sheet name="Funding" sheetId="10" r:id="rId10"/>
    <sheet name="Maturity Profile" sheetId="11" r:id="rId11"/>
    <sheet name="Liquidity reserve" sheetId="12" r:id="rId12"/>
    <sheet name="Liquidity components" sheetId="13" r:id="rId13"/>
    <sheet name="Asset encumbrance" sheetId="14" r:id="rId14"/>
    <sheet name="SEB AB Covered bonds" sheetId="15" r:id="rId15"/>
    <sheet name="Capital adequacy and REA" sheetId="16" r:id="rId16"/>
    <sheet name="Credit port exposure" sheetId="17" r:id="rId17"/>
    <sheet name="Loan port exposure" sheetId="18" r:id="rId18"/>
    <sheet name="Credit portfolio" sheetId="19" r:id="rId19"/>
    <sheet name="NPL assessed loans" sheetId="20" r:id="rId20"/>
    <sheet name="Debt instruments" sheetId="21" r:id="rId21"/>
    <sheet name="Other &amp; Eliminations 9Q" sheetId="22" r:id="rId22"/>
    <sheet name="LC&amp;FI  9Q" sheetId="23" r:id="rId23"/>
    <sheet name="C&amp;PC 9Q" sheetId="24" r:id="rId24"/>
    <sheet name="Baltic 9Q" sheetId="25" r:id="rId25"/>
    <sheet name="L&amp;IM 9Q" sheetId="26" r:id="rId26"/>
    <sheet name="Premium income and AuM" sheetId="27" r:id="rId27"/>
    <sheet name="Embedded value" sheetId="28" r:id="rId28"/>
    <sheet name="Surplus value" sheetId="29" r:id="rId29"/>
    <sheet name="Macro forecast" sheetId="30" r:id="rId30"/>
  </sheets>
  <externalReferences>
    <externalReference r:id="rId33"/>
    <externalReference r:id="rId34"/>
  </externalReferences>
  <definedNames>
    <definedName name="_Toc346539545" localSheetId="15">'Capital adequacy and REA'!$A$3</definedName>
    <definedName name="_Toc347244612" localSheetId="5">'N I Income and margin 9Q'!$B$9</definedName>
    <definedName name="_Toc386117457" localSheetId="15">'Capital adequacy and REA'!$A$3</definedName>
    <definedName name="_Toc464568608" localSheetId="15">'Capital adequacy and REA'!$A$161</definedName>
    <definedName name="_Toc480874655" localSheetId="15">'Capital adequacy and REA'!$A$211</definedName>
    <definedName name="_Toc480874656" localSheetId="15">'Capital adequacy and REA'!$A$170</definedName>
    <definedName name="csDesignMode">1</definedName>
    <definedName name="Input1Array">'[1]Input'!$B$2:$K$30</definedName>
    <definedName name="_xlnm.Print_Area" localSheetId="24">'Baltic 9Q'!$B$1:$B$2</definedName>
    <definedName name="_xlnm.Print_Area" localSheetId="23">'C&amp;PC 9Q'!$B$1:$B$2</definedName>
    <definedName name="_xlnm.Print_Area" localSheetId="0">'Cover'!$A$1:$I$56</definedName>
    <definedName name="_xlnm.Print_Area" localSheetId="16">'Credit port exposure'!$B$11:$L$12</definedName>
    <definedName name="_xlnm.Print_Area" localSheetId="27">'Embedded value'!#REF!</definedName>
    <definedName name="_xlnm.Print_Area" localSheetId="6">'Income per type 9Q'!#REF!</definedName>
    <definedName name="_xlnm.Print_Area" localSheetId="25">'L&amp;IM 9Q'!$B$1:$B$2</definedName>
    <definedName name="_xlnm.Print_Area" localSheetId="22">'LC&amp;FI  9Q'!$B$1:$B$2</definedName>
    <definedName name="_xlnm.Print_Area" localSheetId="11">'Liquidity reserve'!#REF!</definedName>
    <definedName name="_xlnm.Print_Area" localSheetId="5">'N I Income and margin 9Q'!$A$1:$D$7</definedName>
    <definedName name="_xlnm.Print_Area" localSheetId="21">'Other &amp; Eliminations 9Q'!$B$1:$B$3</definedName>
    <definedName name="Report_Version_3">"A1"</definedName>
    <definedName name="Report_Version_4">"A1"</definedName>
    <definedName name="SprkVal">'[2]Admin'!$B$17</definedName>
  </definedNames>
  <calcPr fullCalcOnLoad="1"/>
</workbook>
</file>

<file path=xl/sharedStrings.xml><?xml version="1.0" encoding="utf-8"?>
<sst xmlns="http://schemas.openxmlformats.org/spreadsheetml/2006/main" count="1947" uniqueCount="911">
  <si>
    <t>Total operations</t>
  </si>
  <si>
    <t>Q4</t>
  </si>
  <si>
    <t>Q3</t>
  </si>
  <si>
    <t>Return on equity, %</t>
  </si>
  <si>
    <t>Return on total assets, %</t>
  </si>
  <si>
    <t>Basic earnings per share, SEK</t>
  </si>
  <si>
    <t>Diluted earnings per share, SEK</t>
  </si>
  <si>
    <t>Net worth per share, SEK</t>
  </si>
  <si>
    <t>Credit loss level, %</t>
  </si>
  <si>
    <t>Tier 1 capital ratio, %</t>
  </si>
  <si>
    <t>Total capital ratio, %</t>
  </si>
  <si>
    <t>Key figures - SEB Group</t>
  </si>
  <si>
    <t>SEK m</t>
  </si>
  <si>
    <t>%</t>
  </si>
  <si>
    <t>Net interest income</t>
  </si>
  <si>
    <t>Net fee and commission income</t>
  </si>
  <si>
    <t>Net financial income</t>
  </si>
  <si>
    <t>Net other income</t>
  </si>
  <si>
    <t>Total operating income</t>
  </si>
  <si>
    <t>Staff costs</t>
  </si>
  <si>
    <t>Other expenses</t>
  </si>
  <si>
    <t>Depreciation, amortisation and impairment of tangible and intangible assets</t>
  </si>
  <si>
    <t>Total operating expenses</t>
  </si>
  <si>
    <t>Profit before credit losses</t>
  </si>
  <si>
    <t>Net credit losses</t>
  </si>
  <si>
    <t>Operating profit</t>
  </si>
  <si>
    <t>Income tax expense</t>
  </si>
  <si>
    <t>Attributable to minority interests</t>
  </si>
  <si>
    <t xml:space="preserve">   Basic earnings per share, SEK</t>
  </si>
  <si>
    <t xml:space="preserve">   Diluted earnings per share, SEK</t>
  </si>
  <si>
    <t>Income statement - SEB Group</t>
  </si>
  <si>
    <t xml:space="preserve">Net profit </t>
  </si>
  <si>
    <t>Total</t>
  </si>
  <si>
    <t>Baltic</t>
  </si>
  <si>
    <t xml:space="preserve"> </t>
  </si>
  <si>
    <t>The SEB Group</t>
  </si>
  <si>
    <t>Debt instruments and related derivatives</t>
  </si>
  <si>
    <t>Custody and mutual funds</t>
  </si>
  <si>
    <t>Lending</t>
  </si>
  <si>
    <t>Derivatives</t>
  </si>
  <si>
    <t>Other</t>
  </si>
  <si>
    <t>Sweden</t>
  </si>
  <si>
    <t>Norway</t>
  </si>
  <si>
    <t>Denmark</t>
  </si>
  <si>
    <t>Finland</t>
  </si>
  <si>
    <t>Start</t>
  </si>
  <si>
    <t>Staff costs - SEB Group</t>
  </si>
  <si>
    <t>Salaries etc</t>
  </si>
  <si>
    <t>Redundancies</t>
  </si>
  <si>
    <t>Pensions</t>
  </si>
  <si>
    <t>Other staff costs</t>
  </si>
  <si>
    <t>Staff costs*</t>
  </si>
  <si>
    <t>*all items include social charges</t>
  </si>
  <si>
    <t>Q1</t>
  </si>
  <si>
    <t>Q2</t>
  </si>
  <si>
    <t>Other expenses - SEB Group</t>
  </si>
  <si>
    <t>Costs for premises</t>
  </si>
  <si>
    <t>Data costs</t>
  </si>
  <si>
    <t>Travel and entertainment</t>
  </si>
  <si>
    <t>Consultants</t>
  </si>
  <si>
    <t>Marketing</t>
  </si>
  <si>
    <t>Information services</t>
  </si>
  <si>
    <t>Other operating costs</t>
  </si>
  <si>
    <t>Repos</t>
  </si>
  <si>
    <t>Loans to credit institutions</t>
  </si>
  <si>
    <t>Loans to the public</t>
  </si>
  <si>
    <t>Debt instruments</t>
  </si>
  <si>
    <t>Equity instruments</t>
  </si>
  <si>
    <t>Insurance assets</t>
  </si>
  <si>
    <t>Financial assets at fair value</t>
  </si>
  <si>
    <t>Tangible and intangible assets</t>
  </si>
  <si>
    <t>Other assets</t>
  </si>
  <si>
    <t>Total assets</t>
  </si>
  <si>
    <t>Deposits from credit institutions</t>
  </si>
  <si>
    <t>Deposits and borrowing from the public</t>
  </si>
  <si>
    <t>Liabilities to policyholders</t>
  </si>
  <si>
    <t>CP/CD</t>
  </si>
  <si>
    <t>Debt securities</t>
  </si>
  <si>
    <t>Financial liabilities at fair value</t>
  </si>
  <si>
    <t>Other liabilities</t>
  </si>
  <si>
    <t>Subordinated liabilities</t>
  </si>
  <si>
    <t>Total liabilities</t>
  </si>
  <si>
    <t>Total equity</t>
  </si>
  <si>
    <t>Total liabilities and equity</t>
  </si>
  <si>
    <t>SEK</t>
  </si>
  <si>
    <t>EUR</t>
  </si>
  <si>
    <t>USD</t>
  </si>
  <si>
    <t>GBP</t>
  </si>
  <si>
    <t>CHF</t>
  </si>
  <si>
    <t>NOK</t>
  </si>
  <si>
    <t>Long-term funding</t>
  </si>
  <si>
    <t>Maturity profile, by currency</t>
  </si>
  <si>
    <t>Subordinated debt</t>
  </si>
  <si>
    <t>Senior unsecured</t>
  </si>
  <si>
    <t>SEK bn</t>
  </si>
  <si>
    <t>Deposits adjusted for repos</t>
  </si>
  <si>
    <t>Total loans and deposits</t>
  </si>
  <si>
    <t>SEB AB Covered bonds</t>
  </si>
  <si>
    <t>Capital adequacy and RWA</t>
  </si>
  <si>
    <t>End</t>
  </si>
  <si>
    <t>31 Dec</t>
  </si>
  <si>
    <t>31 Mar</t>
  </si>
  <si>
    <t>30 Jun</t>
  </si>
  <si>
    <t>30 Sep</t>
  </si>
  <si>
    <t>Institutions</t>
  </si>
  <si>
    <t>Corporates</t>
  </si>
  <si>
    <t>Securitisation positions</t>
  </si>
  <si>
    <t>Foreign exchange rate risk</t>
  </si>
  <si>
    <t>Market risk</t>
  </si>
  <si>
    <t>Capital adequacy</t>
  </si>
  <si>
    <t>Tier 1 capital</t>
  </si>
  <si>
    <t>Tier 1 capital ratio</t>
  </si>
  <si>
    <t>Total capital ratio</t>
  </si>
  <si>
    <t>IRB reported credit exposures (less repos and securities lending)</t>
  </si>
  <si>
    <t>Value at Risk (99 per cent, ten days)</t>
  </si>
  <si>
    <t>Min</t>
  </si>
  <si>
    <t>Max</t>
  </si>
  <si>
    <t>Commodities</t>
  </si>
  <si>
    <t>Credit spread</t>
  </si>
  <si>
    <t>Equity</t>
  </si>
  <si>
    <t>FX</t>
  </si>
  <si>
    <t>Interest rate</t>
  </si>
  <si>
    <t>Volatilities</t>
  </si>
  <si>
    <t>Diversification</t>
  </si>
  <si>
    <t>Spain</t>
  </si>
  <si>
    <t>US</t>
  </si>
  <si>
    <t>SEB Group</t>
  </si>
  <si>
    <t>Assets held for sale</t>
  </si>
  <si>
    <t>Liabilities held for sale</t>
  </si>
  <si>
    <t>Goodwill</t>
  </si>
  <si>
    <t>Other intangibles</t>
  </si>
  <si>
    <t>Deferred acquisition costs</t>
  </si>
  <si>
    <t>Intangible assets</t>
  </si>
  <si>
    <t>Inflow</t>
  </si>
  <si>
    <t>Outflow</t>
  </si>
  <si>
    <t>Net inflow of which:</t>
  </si>
  <si>
    <t>Germany</t>
  </si>
  <si>
    <t>Acquisition/disposal net</t>
  </si>
  <si>
    <t>Change in value</t>
  </si>
  <si>
    <t>Full-time equivalents, end of quarter</t>
  </si>
  <si>
    <t>Credit portfolio by industry and geography*</t>
  </si>
  <si>
    <t xml:space="preserve">Sweden </t>
  </si>
  <si>
    <t>Banks</t>
  </si>
  <si>
    <t>Finance and insurance</t>
  </si>
  <si>
    <t>Wholesale and retail</t>
  </si>
  <si>
    <t>Transportation</t>
  </si>
  <si>
    <t>Shipping</t>
  </si>
  <si>
    <t>Business and household services</t>
  </si>
  <si>
    <t>Construction</t>
  </si>
  <si>
    <t>Manufacturing</t>
  </si>
  <si>
    <t>Agriculture, forestry and fishing</t>
  </si>
  <si>
    <t>Public Administration</t>
  </si>
  <si>
    <t>Household mortgage</t>
  </si>
  <si>
    <t>Households</t>
  </si>
  <si>
    <t>Credit portfolio</t>
  </si>
  <si>
    <t>Loan portfolio by industry and geography*</t>
  </si>
  <si>
    <t>Loan portfolio</t>
  </si>
  <si>
    <t>Repos, credit institutions</t>
  </si>
  <si>
    <t>Repos, general public</t>
  </si>
  <si>
    <t>Reserves</t>
  </si>
  <si>
    <t>Total lending</t>
  </si>
  <si>
    <t xml:space="preserve">* The geographical distribution is based on where the loan is booked. </t>
  </si>
  <si>
    <t>Credit portfolio*</t>
  </si>
  <si>
    <t>On &amp; off balance, SEK bn</t>
  </si>
  <si>
    <t>Contingent Liabilities</t>
  </si>
  <si>
    <t>Derivative Instruments</t>
  </si>
  <si>
    <t>Premium income and Assets under management</t>
  </si>
  <si>
    <t>Traditional life and sickness/health insurance</t>
  </si>
  <si>
    <t>SEB Pension Denmark</t>
  </si>
  <si>
    <t>SEB Life &amp; Pension International</t>
  </si>
  <si>
    <t>Surplus value accounting</t>
  </si>
  <si>
    <t>Surplus values, opening balance</t>
  </si>
  <si>
    <t>Return/realised value on policies from previous periods</t>
  </si>
  <si>
    <t>Change in surplus values ongoing business, gross</t>
  </si>
  <si>
    <t>Total change in surplus values</t>
  </si>
  <si>
    <t>Exchange rate differences etc</t>
  </si>
  <si>
    <t>Discount rate</t>
  </si>
  <si>
    <t>Lapse rate of regular premiums, unit-linked</t>
  </si>
  <si>
    <t>Growth in fund units, gross before fees and taxes</t>
  </si>
  <si>
    <t>Inflation CPI / Inflation expenses</t>
  </si>
  <si>
    <t>Expected return on solvency margin</t>
  </si>
  <si>
    <t>Right to transfer policy, unit-linked</t>
  </si>
  <si>
    <t>Mortality</t>
  </si>
  <si>
    <t>Sensitivity to changes in assumptions (total division).</t>
  </si>
  <si>
    <t>2 / 3</t>
  </si>
  <si>
    <t>Macro forecasts per country</t>
  </si>
  <si>
    <t xml:space="preserve">               GDP (%)      </t>
  </si>
  <si>
    <t xml:space="preserve">           Inflation (%)</t>
  </si>
  <si>
    <t>Activity based balance sheet</t>
  </si>
  <si>
    <t>Securities issued or guaranteed by sovereigns, central banks or multilateral development banks</t>
  </si>
  <si>
    <t>Mortgage covered bonds SEB AB, SEK</t>
  </si>
  <si>
    <t>Mortgage covered bonds SEB AB, non-SEK</t>
  </si>
  <si>
    <t>Cash and balances with central banks</t>
  </si>
  <si>
    <t>Deposits and borrowings from the public</t>
  </si>
  <si>
    <t xml:space="preserve">Lending </t>
  </si>
  <si>
    <t>Expressed as capital requirement</t>
  </si>
  <si>
    <t>0.50</t>
  </si>
  <si>
    <t>Product*</t>
  </si>
  <si>
    <t>&lt;1y</t>
  </si>
  <si>
    <t>1-2y</t>
  </si>
  <si>
    <t>2-3y</t>
  </si>
  <si>
    <t>3-4y</t>
  </si>
  <si>
    <t>4-5y</t>
  </si>
  <si>
    <t>5-7y</t>
  </si>
  <si>
    <t>7-10y</t>
  </si>
  <si>
    <t>&gt;10y</t>
  </si>
  <si>
    <t>Currency*</t>
  </si>
  <si>
    <t>HKD</t>
  </si>
  <si>
    <t>TOTAL</t>
  </si>
  <si>
    <t>Cash and holdings in central banks</t>
  </si>
  <si>
    <t>Deposits in other banks available overnight</t>
  </si>
  <si>
    <t>Securities issued or guaranteed by municipalities or other public sector entities</t>
  </si>
  <si>
    <t>Covered bonds issued by other institutions</t>
  </si>
  <si>
    <t>Covered bonds issued by SEB</t>
  </si>
  <si>
    <t>Securities issued by non-financial corporates</t>
  </si>
  <si>
    <t xml:space="preserve">Liquidity Reserve </t>
  </si>
  <si>
    <t xml:space="preserve">Debt instruments </t>
  </si>
  <si>
    <t>Attributable to shareholders</t>
  </si>
  <si>
    <t>Average shareholders' equity, SEK, billion</t>
  </si>
  <si>
    <t>TOTAL ASSETS</t>
  </si>
  <si>
    <t>Payable on demand</t>
  </si>
  <si>
    <t>&lt;1m</t>
  </si>
  <si>
    <t>1-3m</t>
  </si>
  <si>
    <t>2-5y</t>
  </si>
  <si>
    <t>5-10y</t>
  </si>
  <si>
    <t>Deposits by credit institutions</t>
  </si>
  <si>
    <t>Total Liabilities and Equity</t>
  </si>
  <si>
    <t>0.08</t>
  </si>
  <si>
    <t>Lending volumes and margins</t>
  </si>
  <si>
    <t>Deposit volumes and margins</t>
  </si>
  <si>
    <t>Funding and Other</t>
  </si>
  <si>
    <t>Balance sheet structure</t>
  </si>
  <si>
    <t>DKK</t>
  </si>
  <si>
    <t>Grand Total</t>
  </si>
  <si>
    <t xml:space="preserve"> Instrument</t>
  </si>
  <si>
    <t xml:space="preserve"> Total</t>
  </si>
  <si>
    <t>Long-term funding raised, SEK bn</t>
  </si>
  <si>
    <t>3-6m</t>
  </si>
  <si>
    <t>6-12m</t>
  </si>
  <si>
    <t>Covered bonds</t>
  </si>
  <si>
    <t>Liquidity Reserve*, Group</t>
  </si>
  <si>
    <t>Issue date</t>
  </si>
  <si>
    <t>Ratings</t>
  </si>
  <si>
    <t>Coupon</t>
  </si>
  <si>
    <t>Maturity date</t>
  </si>
  <si>
    <t>First call date</t>
  </si>
  <si>
    <t>Currency</t>
  </si>
  <si>
    <t>Size (m)</t>
  </si>
  <si>
    <t>Perpetual</t>
  </si>
  <si>
    <t>Nordic countries</t>
  </si>
  <si>
    <t>Baltic countries</t>
  </si>
  <si>
    <t>Public administration</t>
  </si>
  <si>
    <t>Total credit portfolio</t>
  </si>
  <si>
    <t>By rating</t>
  </si>
  <si>
    <t>Central &amp; local governments</t>
  </si>
  <si>
    <t>Financials</t>
  </si>
  <si>
    <t>AAA</t>
  </si>
  <si>
    <t>AA</t>
  </si>
  <si>
    <t>A</t>
  </si>
  <si>
    <t>BBB</t>
  </si>
  <si>
    <t>BB/B</t>
  </si>
  <si>
    <t>CCC/CC</t>
  </si>
  <si>
    <t>By geography</t>
  </si>
  <si>
    <t>Ireland</t>
  </si>
  <si>
    <t>Italy</t>
  </si>
  <si>
    <t>Europe, other</t>
  </si>
  <si>
    <t>Cost/Income</t>
  </si>
  <si>
    <t>Business equity, SEK bn</t>
  </si>
  <si>
    <t>Return on business equity, per cent</t>
  </si>
  <si>
    <t xml:space="preserve">                       -isolated in the quarter</t>
  </si>
  <si>
    <t xml:space="preserve">                      -accumulated in the period</t>
  </si>
  <si>
    <t>FTEs, present</t>
  </si>
  <si>
    <t xml:space="preserve">Loans originated by </t>
  </si>
  <si>
    <t>Skandinaviska Enskilda Banken AB (publ)</t>
  </si>
  <si>
    <t>Pool type</t>
  </si>
  <si>
    <t>Dynamic</t>
  </si>
  <si>
    <t>Total outstanding covered bonds (SEK m)</t>
  </si>
  <si>
    <t>Over collateralisation level</t>
  </si>
  <si>
    <t>Number of loans (thousand)</t>
  </si>
  <si>
    <t>Number of borrowers (thousand)</t>
  </si>
  <si>
    <t>Weighted average loan balance (SEK thousand)</t>
  </si>
  <si>
    <t>Substitute assets (SEK thousand)</t>
  </si>
  <si>
    <t>Loans past due 60 days (basis points)</t>
  </si>
  <si>
    <t>Net credit losses (basis points)</t>
  </si>
  <si>
    <t>Rating of the covered bond programme</t>
  </si>
  <si>
    <t>Aaa Moody's</t>
  </si>
  <si>
    <t>FX distribution</t>
  </si>
  <si>
    <t>non-SEK</t>
  </si>
  <si>
    <t>Other Nordic</t>
  </si>
  <si>
    <t>Other and Eliminations</t>
  </si>
  <si>
    <t>Netherlands</t>
  </si>
  <si>
    <t>Weighted average LTV (property level)</t>
  </si>
  <si>
    <t>Commercial real estate management</t>
  </si>
  <si>
    <t>Residential real estate management</t>
  </si>
  <si>
    <t>Housing co-operative associations</t>
  </si>
  <si>
    <t>Cover pool</t>
  </si>
  <si>
    <t>Total residential mortgage assets (SEK m)</t>
  </si>
  <si>
    <t>Over collateralisation</t>
  </si>
  <si>
    <t>Assets under management, SEK bn</t>
  </si>
  <si>
    <t>Surrender of endowment insurance contracts:
contracts signed within 1 year / 1-4 years / 5 years
/ 6 years / thereafter</t>
  </si>
  <si>
    <t>Average balance, quarterly isolated</t>
  </si>
  <si>
    <t>Loans to credit institutions and central banks</t>
  </si>
  <si>
    <t>Interest-earning securities</t>
  </si>
  <si>
    <t>Total interest-earning assets</t>
  </si>
  <si>
    <t>Total interest-bearing liabilities</t>
  </si>
  <si>
    <t>Interest, quarterly isolated</t>
  </si>
  <si>
    <t>Interest income from interest-earning assets</t>
  </si>
  <si>
    <t>Total interest income</t>
  </si>
  <si>
    <t>Interest expense from interest-bearing liabilities</t>
  </si>
  <si>
    <t>Total interest expense</t>
  </si>
  <si>
    <t>Interest rate on interest-earning assets</t>
  </si>
  <si>
    <t>Interest rate on interest-bearing liabilities</t>
  </si>
  <si>
    <t>Net interest margin</t>
  </si>
  <si>
    <t>0.07</t>
  </si>
  <si>
    <t>Deposits from central banks</t>
  </si>
  <si>
    <t xml:space="preserve">
2012</t>
  </si>
  <si>
    <t>Liquid assets level 1</t>
  </si>
  <si>
    <t>Liquid assets level 2</t>
  </si>
  <si>
    <t>Other outflows</t>
  </si>
  <si>
    <t>Mining, oil and gas extraction</t>
  </si>
  <si>
    <t xml:space="preserve">FTEs, present  </t>
  </si>
  <si>
    <t>Equity per share, SEK</t>
  </si>
  <si>
    <t>Issue of securities and advisory</t>
  </si>
  <si>
    <t>Secondary market and derivatives</t>
  </si>
  <si>
    <t>Payments, cards, lending, deposits, guarantees and other</t>
  </si>
  <si>
    <t>Whereof payments and card fees</t>
  </si>
  <si>
    <t>Whereof lending</t>
  </si>
  <si>
    <t>Fee and commission income</t>
  </si>
  <si>
    <t>Fee and commission expense</t>
  </si>
  <si>
    <t>Common Equity Tier 1 capital ratio, %</t>
  </si>
  <si>
    <t xml:space="preserve">
2013</t>
  </si>
  <si>
    <t>Component</t>
  </si>
  <si>
    <t>whereof Business Support</t>
  </si>
  <si>
    <t>Common Equity Tier 1 capital</t>
  </si>
  <si>
    <t>Common Equity Tier 1 capital ratio</t>
  </si>
  <si>
    <t>Gains less losses from tangible and intangible assets</t>
  </si>
  <si>
    <t>Cost/income ratio</t>
  </si>
  <si>
    <t>Risk exposure amount, SEK m</t>
  </si>
  <si>
    <t>Expressed as own funds requirement, SEK m</t>
  </si>
  <si>
    <t>General governments</t>
  </si>
  <si>
    <t>Unit-linked and Porfolio Bond</t>
  </si>
  <si>
    <t>Other pension saving products</t>
  </si>
  <si>
    <t>Deposits</t>
  </si>
  <si>
    <t>Own funds</t>
  </si>
  <si>
    <t>Total own funds</t>
  </si>
  <si>
    <t>Own funds requirement</t>
  </si>
  <si>
    <t>Risk exposure amount</t>
  </si>
  <si>
    <t>Own funds in relation to capital requirement</t>
  </si>
  <si>
    <t>Transitional floor 80% of capital requirement according to Basel I</t>
  </si>
  <si>
    <t>Own funds according to Basel I</t>
  </si>
  <si>
    <t>Own funds in relation to capital requirement Basel I</t>
  </si>
  <si>
    <t>Leverage ratio</t>
  </si>
  <si>
    <t xml:space="preserve">   ...of which on balance sheet items</t>
  </si>
  <si>
    <t xml:space="preserve">   ...of which off balance sheet items</t>
  </si>
  <si>
    <t>Tier 2 instruments</t>
  </si>
  <si>
    <t>Credit risk IRB approach</t>
  </si>
  <si>
    <t>Other exposures</t>
  </si>
  <si>
    <t>Average risk-weight</t>
  </si>
  <si>
    <t>Minimum floor capital requirement according to Basel I</t>
  </si>
  <si>
    <t>Own funds in the SEB consolidated situation</t>
  </si>
  <si>
    <t>Risk exposure amounts for the SEB consolidated situation</t>
  </si>
  <si>
    <t xml:space="preserve">   Whereof Net securities commissions</t>
  </si>
  <si>
    <t xml:space="preserve">   Whereof Net payments and card fees</t>
  </si>
  <si>
    <t>Volume and mix changes</t>
  </si>
  <si>
    <t>Currency effect</t>
  </si>
  <si>
    <t>Process and regulatory changes</t>
  </si>
  <si>
    <t>Risk class migration</t>
  </si>
  <si>
    <t>Derivatives and other assets</t>
  </si>
  <si>
    <t>Derivatives, other liabilities and equity</t>
  </si>
  <si>
    <t>* The liquidity reserve is presented in accordance with the template defined by the Swedish Bankers' Association. Assets included in the liquidity reserve should comply with the following: Assets shall be under the control of the Treasury function in the bank, not be encumbered and be pledgable with central banks. Furthermore, bonds shall have a maximum risk weight of 20% under the standardised approach to credit risk of the Basel II framework and a lowest rating of Aa2/AA-. Assets are disclosed using market values.</t>
  </si>
  <si>
    <t>Regulatory Common Equity Tier 1 capital requirement including buffer</t>
  </si>
  <si>
    <t>Exposure measure for leverage ratio calculation</t>
  </si>
  <si>
    <t>Shareholders equity</t>
  </si>
  <si>
    <t>Retained earnings</t>
  </si>
  <si>
    <t>Accumulated other comprehensive income and other reserves</t>
  </si>
  <si>
    <t>Additional value adjustments</t>
  </si>
  <si>
    <t>Deferred tax assets that rely on future profitability</t>
  </si>
  <si>
    <t>Fair value reserves related to gains or losses on cash flow hedges</t>
  </si>
  <si>
    <t>Negative amounts resulting from the calculation of expected loss amounts</t>
  </si>
  <si>
    <t>Gains or losses on liabilities valued at fair value resulting from changes in own credit standing</t>
  </si>
  <si>
    <t>Defined-benefit pension fund assets</t>
  </si>
  <si>
    <t>Direct and indirect holdings of own CET1 instruments</t>
  </si>
  <si>
    <t>Securitisation positions with 1,250% risk weight</t>
  </si>
  <si>
    <t>Adjustments relating to unrealised gains (AFS)</t>
  </si>
  <si>
    <t>Total regulatory adjustments to Common Equity Tier 1</t>
  </si>
  <si>
    <t>Grandfathered additional Tier 1 instruments</t>
  </si>
  <si>
    <t>Grandfathered Tier 2 instruments</t>
  </si>
  <si>
    <t>Net provisioning amount for IRB-reported exposures</t>
  </si>
  <si>
    <t>Holdings of Tier 2 instruments in financial sector entities</t>
  </si>
  <si>
    <t>Tier 2 capital</t>
  </si>
  <si>
    <t>Exposures to institutions</t>
  </si>
  <si>
    <t>Exposures to corporates</t>
  </si>
  <si>
    <t>Retail exposures</t>
  </si>
  <si>
    <t xml:space="preserve">     of which secured by immovable property</t>
  </si>
  <si>
    <t xml:space="preserve">     of which retail SME</t>
  </si>
  <si>
    <t xml:space="preserve">     of which other retail exposures</t>
  </si>
  <si>
    <t>Total IRB approach</t>
  </si>
  <si>
    <t>Credit risk standardised approach</t>
  </si>
  <si>
    <t>Exposures to central governments or central banks</t>
  </si>
  <si>
    <t>Exposures to regional governments or local authorities</t>
  </si>
  <si>
    <t>Exposures to public sector entities</t>
  </si>
  <si>
    <t>Exposures secured by mortgages on immovable property</t>
  </si>
  <si>
    <t>Exposures in default</t>
  </si>
  <si>
    <t>Exposures associated with particularly high risk</t>
  </si>
  <si>
    <t>Exposures in the form of collective investment undertakings (CIU)</t>
  </si>
  <si>
    <t>Equity exposures</t>
  </si>
  <si>
    <t>Other items</t>
  </si>
  <si>
    <t>Total standardised approach</t>
  </si>
  <si>
    <t>Trading book exposures where internal models are applied</t>
  </si>
  <si>
    <t>Trading book exposures applying standardised approaches</t>
  </si>
  <si>
    <t>Total market risk</t>
  </si>
  <si>
    <t>Operational risk advanced measurement approach</t>
  </si>
  <si>
    <t>Settlement risk</t>
  </si>
  <si>
    <t>Credit value adjustment</t>
  </si>
  <si>
    <t>Investment in insurance business</t>
  </si>
  <si>
    <r>
      <t>Finland</t>
    </r>
    <r>
      <rPr>
        <sz val="9"/>
        <rFont val="Arial"/>
        <family val="2"/>
      </rPr>
      <t>*</t>
    </r>
  </si>
  <si>
    <r>
      <t>Denmark</t>
    </r>
    <r>
      <rPr>
        <sz val="9"/>
        <rFont val="Arial"/>
        <family val="2"/>
      </rPr>
      <t>*</t>
    </r>
  </si>
  <si>
    <r>
      <t>Germany</t>
    </r>
    <r>
      <rPr>
        <sz val="9"/>
        <rFont val="Arial"/>
        <family val="2"/>
      </rPr>
      <t>*</t>
    </r>
  </si>
  <si>
    <r>
      <t>Estonia</t>
    </r>
    <r>
      <rPr>
        <sz val="9"/>
        <rFont val="Arial"/>
        <family val="2"/>
      </rPr>
      <t>*</t>
    </r>
  </si>
  <si>
    <r>
      <t>Latvia</t>
    </r>
    <r>
      <rPr>
        <sz val="9"/>
        <rFont val="Arial"/>
        <family val="2"/>
      </rPr>
      <t>*</t>
    </r>
  </si>
  <si>
    <r>
      <t>Lithuania</t>
    </r>
    <r>
      <rPr>
        <sz val="9"/>
        <rFont val="Arial"/>
        <family val="2"/>
      </rPr>
      <t>*</t>
    </r>
  </si>
  <si>
    <r>
      <t>Euro</t>
    </r>
    <r>
      <rPr>
        <sz val="9"/>
        <rFont val="Arial"/>
        <family val="2"/>
      </rPr>
      <t xml:space="preserve"> </t>
    </r>
    <r>
      <rPr>
        <b/>
        <sz val="9"/>
        <rFont val="Arial"/>
        <family val="2"/>
      </rPr>
      <t>zone</t>
    </r>
    <r>
      <rPr>
        <sz val="9"/>
        <rFont val="Arial"/>
        <family val="2"/>
      </rPr>
      <t>*</t>
    </r>
  </si>
  <si>
    <t xml:space="preserve">
2014</t>
  </si>
  <si>
    <t>Deductions related to the consolidated situation and other foreseeable charges</t>
  </si>
  <si>
    <t>Return on risk exposure amount, %</t>
  </si>
  <si>
    <t>22.2</t>
  </si>
  <si>
    <t>Additional Tier 1 instruments</t>
  </si>
  <si>
    <t>Q1
2015</t>
  </si>
  <si>
    <t>Assets under custody, SEK bn</t>
  </si>
  <si>
    <t>0.05</t>
  </si>
  <si>
    <t xml:space="preserve">     of which systemic risk buffer requirement</t>
  </si>
  <si>
    <t xml:space="preserve">
Q1
2015</t>
  </si>
  <si>
    <t>Additional Tier l Issues</t>
  </si>
  <si>
    <t>5-yr USD swap rate + 385 bps</t>
  </si>
  <si>
    <t>Carrying amount of selected financial liabilities</t>
  </si>
  <si>
    <t>Total Encumbrance</t>
  </si>
  <si>
    <t>Of which: Encumbered Assets</t>
  </si>
  <si>
    <t>Of which: Encumbered Collateral</t>
  </si>
  <si>
    <t>Bonds issued by General Governments and Central Banks</t>
  </si>
  <si>
    <t>Other debt securities</t>
  </si>
  <si>
    <t>Equities</t>
  </si>
  <si>
    <t>Loans and other assets</t>
  </si>
  <si>
    <t>Total encumbered assets</t>
  </si>
  <si>
    <t>Total encumbered collateral</t>
  </si>
  <si>
    <t>Securities financing</t>
  </si>
  <si>
    <t xml:space="preserve">Covered bonds </t>
  </si>
  <si>
    <t>Collateral management</t>
  </si>
  <si>
    <t>Encumbered asset ratio</t>
  </si>
  <si>
    <t>Encumbered collateral ratio</t>
  </si>
  <si>
    <t>Total encumbrance ratio</t>
  </si>
  <si>
    <t>Q2
2015</t>
  </si>
  <si>
    <t xml:space="preserve">
Q2
2015</t>
  </si>
  <si>
    <t>0.06</t>
  </si>
  <si>
    <t xml:space="preserve">The result within Net financial income is presented on different rows based on type of underlying financial instrument. </t>
  </si>
  <si>
    <t>Whereof unrealized valuation changes from counterparty risk and own credit standing in derivatives and own issued securities.</t>
  </si>
  <si>
    <t>New Coupon if not called at first call date</t>
  </si>
  <si>
    <t>Q3
2015</t>
  </si>
  <si>
    <t>Subordinated debt **</t>
  </si>
  <si>
    <t>EUR **</t>
  </si>
  <si>
    <t>USD **</t>
  </si>
  <si>
    <t xml:space="preserve">
Q3
2015</t>
  </si>
  <si>
    <t>Debt securities issued</t>
  </si>
  <si>
    <t xml:space="preserve">* Excluding public covered bonds. ** Tier 2 adn Additional Tier 1 issues assumed to be called at first call date.
</t>
  </si>
  <si>
    <t xml:space="preserve">* Excluding public covered bonds. ** Tier 2 adn Additional Tier 1 issues assumed to be called at first call date. 
</t>
  </si>
  <si>
    <t xml:space="preserve">     of which capital conservation buffer requirement</t>
  </si>
  <si>
    <t xml:space="preserve">     of which countercyclical capital buffer requirement</t>
  </si>
  <si>
    <t>Common Equity Tier 1 capital available to meet buffer 1)</t>
  </si>
  <si>
    <t>Q4
2015</t>
  </si>
  <si>
    <t>0.49</t>
  </si>
  <si>
    <t>Own funds requirement, Basel III</t>
  </si>
  <si>
    <t xml:space="preserve">3) Calculated dilution based on the estimated economic value of the long-term incentive programmes.    </t>
  </si>
  <si>
    <t>31 Dec 2015</t>
  </si>
  <si>
    <t>Currency and related derivatives</t>
  </si>
  <si>
    <t xml:space="preserve">
Q4
2015</t>
  </si>
  <si>
    <t>Asset-backet securities</t>
  </si>
  <si>
    <t>Large Corporates and Financial Institutions</t>
  </si>
  <si>
    <t>Corporate and Private Customers</t>
  </si>
  <si>
    <t>Life and Investment Management</t>
  </si>
  <si>
    <t>2016</t>
  </si>
  <si>
    <t>21.5</t>
  </si>
  <si>
    <t>Leverage  ratio, %</t>
  </si>
  <si>
    <t>4.4</t>
  </si>
  <si>
    <t>4.6</t>
  </si>
  <si>
    <t>Q1
2016</t>
  </si>
  <si>
    <t>Life insurance</t>
  </si>
  <si>
    <t xml:space="preserve">
2015</t>
  </si>
  <si>
    <t>Minority interests</t>
  </si>
  <si>
    <t>Other own funds requirements</t>
  </si>
  <si>
    <t>Total other own funds requirements</t>
  </si>
  <si>
    <t xml:space="preserve">Total </t>
  </si>
  <si>
    <t xml:space="preserve">
Q1
2016</t>
  </si>
  <si>
    <t>* Before loan loss reserves, excluding repos &amp; debt instruments.</t>
  </si>
  <si>
    <r>
      <t>Credit Portfolio</t>
    </r>
    <r>
      <rPr>
        <sz val="9"/>
        <rFont val="Arial"/>
        <family val="2"/>
      </rPr>
      <t xml:space="preserve"> </t>
    </r>
  </si>
  <si>
    <t>Large Corporates  &amp; Financial institutions</t>
  </si>
  <si>
    <t>Risk exposure amount, SEK bn</t>
  </si>
  <si>
    <t>Lending to the public*, SEK bn</t>
  </si>
  <si>
    <t>Corporate &amp; Private Customers</t>
  </si>
  <si>
    <t>Life &amp; Investment Management</t>
  </si>
  <si>
    <t>Lending to the public *, SEK bn</t>
  </si>
  <si>
    <t>SEB Life &amp; Pension Sweden</t>
  </si>
  <si>
    <t>Non-encumbered assets 
and collateral</t>
  </si>
  <si>
    <t>Total encumbrance and 
non-encumbrance</t>
  </si>
  <si>
    <t>Underlying market and  operational risk</t>
  </si>
  <si>
    <t xml:space="preserve">   Whereof Net life insurance commissions</t>
  </si>
  <si>
    <t>Whereof performance and transaction fees</t>
  </si>
  <si>
    <t>Q2
2016</t>
  </si>
  <si>
    <t>2.07</t>
  </si>
  <si>
    <t xml:space="preserve">
Q2
2016</t>
  </si>
  <si>
    <t>0.48</t>
  </si>
  <si>
    <t>4.7</t>
  </si>
  <si>
    <t>Group Staff and Business Support</t>
  </si>
  <si>
    <t>Independently reviewed result 1)</t>
  </si>
  <si>
    <t>Q3
2016</t>
  </si>
  <si>
    <t xml:space="preserve">
Q3
2016</t>
  </si>
  <si>
    <t>30 Sep
2016</t>
  </si>
  <si>
    <t>1.91</t>
  </si>
  <si>
    <t>1.90</t>
  </si>
  <si>
    <t>11.79</t>
  </si>
  <si>
    <t>0.58</t>
  </si>
  <si>
    <t>2.79</t>
  </si>
  <si>
    <t>134.5</t>
  </si>
  <si>
    <t>18.6</t>
  </si>
  <si>
    <t>20.9</t>
  </si>
  <si>
    <t>23.3</t>
  </si>
  <si>
    <t>-11,2532)</t>
  </si>
  <si>
    <t>Baa1/BBB+/A+</t>
  </si>
  <si>
    <t>-/-/BBB</t>
  </si>
  <si>
    <t>2018F</t>
  </si>
  <si>
    <t>Mutual funds per product type</t>
  </si>
  <si>
    <t>Equity funds</t>
  </si>
  <si>
    <t>Fixed income funds</t>
  </si>
  <si>
    <t>Balanced funds</t>
  </si>
  <si>
    <t>Alternative funds</t>
  </si>
  <si>
    <t>Total  amount (SEK bn)</t>
  </si>
  <si>
    <t>Q4
2016</t>
  </si>
  <si>
    <t>1.96</t>
  </si>
  <si>
    <t>1.95</t>
  </si>
  <si>
    <t>12.34</t>
  </si>
  <si>
    <t>12.28</t>
  </si>
  <si>
    <t>11.75</t>
  </si>
  <si>
    <t>0.60</t>
  </si>
  <si>
    <t>2.76</t>
  </si>
  <si>
    <t>73.00</t>
  </si>
  <si>
    <t>65.00</t>
  </si>
  <si>
    <t>138.2</t>
  </si>
  <si>
    <t>5.1</t>
  </si>
  <si>
    <t>31 Dec 2016</t>
  </si>
  <si>
    <t xml:space="preserve">
2016</t>
  </si>
  <si>
    <t>5-yr EUR swap rate +145 bps</t>
  </si>
  <si>
    <t>5-yr EUR swap rate +135 bps</t>
  </si>
  <si>
    <t>31 Dec
2016</t>
  </si>
  <si>
    <t>Luxembourg</t>
  </si>
  <si>
    <t>31 Dec 2014</t>
  </si>
  <si>
    <t>Groups experience</t>
  </si>
  <si>
    <t>Change in assumed discount rate                           +1%</t>
  </si>
  <si>
    <t xml:space="preserve">    -1%</t>
  </si>
  <si>
    <t>Change in value growth of investment assets +1%</t>
  </si>
  <si>
    <t xml:space="preserve">
Q4
2016</t>
  </si>
  <si>
    <t>* Geographic distribution is based on where the exposure is booked. Before provisions for credit losses, excluding repos &amp; debt instruments.</t>
  </si>
  <si>
    <t>Net yield on interest-earning assets, 
total operations</t>
  </si>
  <si>
    <t>2017</t>
  </si>
  <si>
    <t>1.97</t>
  </si>
  <si>
    <t>12.19</t>
  </si>
  <si>
    <t>18.9</t>
  </si>
  <si>
    <t>25.9</t>
  </si>
  <si>
    <t>Q1
2017</t>
  </si>
  <si>
    <t>Equity instruments and related derivatives</t>
  </si>
  <si>
    <t>Mar 
2017</t>
  </si>
  <si>
    <t>Reverse repos</t>
  </si>
  <si>
    <t>Loans central banks</t>
  </si>
  <si>
    <t>Margins of safety</t>
  </si>
  <si>
    <t>Loans credit institutions</t>
  </si>
  <si>
    <t>Financial corporations</t>
  </si>
  <si>
    <t>Non-financial corporations</t>
  </si>
  <si>
    <t xml:space="preserve">     of which customer lending</t>
  </si>
  <si>
    <t>Registered bonds</t>
  </si>
  <si>
    <t xml:space="preserve">     of which customer deposits</t>
  </si>
  <si>
    <t>Senior bonds</t>
  </si>
  <si>
    <t>TOTAL LIABILITIES AND EQUITY</t>
  </si>
  <si>
    <t>Loans to central banks</t>
  </si>
  <si>
    <t xml:space="preserve">    of which repos and margins of safety</t>
  </si>
  <si>
    <t>Deposits by central banks</t>
  </si>
  <si>
    <t xml:space="preserve">    of which repos, margins of safety and reg. bonds</t>
  </si>
  <si>
    <t xml:space="preserve">
Q1
2017</t>
  </si>
  <si>
    <t>Asset size</t>
  </si>
  <si>
    <t>Asset quality</t>
  </si>
  <si>
    <t>Foreign exchange movements</t>
  </si>
  <si>
    <t>Model updates, methodology &amp; policy, other</t>
  </si>
  <si>
    <t>Underlying market and operational risk changes</t>
  </si>
  <si>
    <t>Fixed Income</t>
  </si>
  <si>
    <t>Mixed</t>
  </si>
  <si>
    <t>Alternatives</t>
  </si>
  <si>
    <t>Life external</t>
  </si>
  <si>
    <t>SEB Group AuM</t>
  </si>
  <si>
    <t>Assets under management, start of year</t>
  </si>
  <si>
    <t>Assets under management, end of period</t>
  </si>
  <si>
    <t>* All figures from Q1 2015 forward are Proforma</t>
  </si>
  <si>
    <t>AuM per  asset class</t>
  </si>
  <si>
    <t>31 Mar
2017</t>
  </si>
  <si>
    <t>Real Estate Management</t>
  </si>
  <si>
    <t>* The geographical distribution is based on where the loan is booked, before loan loss reserves, excluding repos &amp; debt instruments.</t>
  </si>
  <si>
    <t>SEKm</t>
  </si>
  <si>
    <t>Average 2017</t>
  </si>
  <si>
    <t>Rest of World</t>
  </si>
  <si>
    <t>Baltic, excl. RHC</t>
  </si>
  <si>
    <t>Q2
2017</t>
  </si>
  <si>
    <t>31 Jun</t>
  </si>
  <si>
    <t xml:space="preserve">
Q2
2017</t>
  </si>
  <si>
    <t>2.08</t>
  </si>
  <si>
    <t>0.62</t>
  </si>
  <si>
    <t>22.1</t>
  </si>
  <si>
    <t>25.7</t>
  </si>
  <si>
    <t>5.0</t>
  </si>
  <si>
    <t>5) Quarterly numbers are for end of quarter. Accumulated numbers are average for the period.</t>
  </si>
  <si>
    <t>6) Adjusted definition implemented Q1 2017, comparatives 2016 calculated pro forma.</t>
  </si>
  <si>
    <t>Other Lending to Central Banks</t>
  </si>
  <si>
    <t>Collateralised deposits</t>
  </si>
  <si>
    <r>
      <rPr>
        <sz val="9"/>
        <color indexed="8"/>
        <rFont val="Arial"/>
        <family val="2"/>
      </rPr>
      <t xml:space="preserve">* </t>
    </r>
    <r>
      <rPr>
        <i/>
        <sz val="9"/>
        <color indexed="8"/>
        <rFont val="Arial"/>
        <family val="2"/>
      </rPr>
      <t xml:space="preserve">Harmonised consumer price index </t>
    </r>
  </si>
  <si>
    <t>Q3
2017</t>
  </si>
  <si>
    <t xml:space="preserve">
Q3
2017</t>
  </si>
  <si>
    <t>30 Sep
2017</t>
  </si>
  <si>
    <t>0.59</t>
  </si>
  <si>
    <t>19.2</t>
  </si>
  <si>
    <t>24.0</t>
  </si>
  <si>
    <t>Maturity profile, by product SEK bn</t>
  </si>
  <si>
    <t>Not distributed</t>
  </si>
  <si>
    <t>30 Sep 2017</t>
  </si>
  <si>
    <t>Securities issued by financial corporates (excl. covered bonds)</t>
  </si>
  <si>
    <t>Asset Encumbrance for the SEB Consolidated situation</t>
  </si>
  <si>
    <t>SEB AB Mortgage Covered Bonds</t>
  </si>
  <si>
    <t>Issuer: SEB</t>
  </si>
  <si>
    <t>Tier II Issues</t>
  </si>
  <si>
    <t>Baa3/-/BBB</t>
  </si>
  <si>
    <t>5-yr USD swap rate + 349 bps</t>
  </si>
  <si>
    <t xml:space="preserve">Credit risk exposure </t>
  </si>
  <si>
    <t>2019F</t>
  </si>
  <si>
    <t>Embedded value, Life</t>
  </si>
  <si>
    <t>Q4
2017</t>
  </si>
  <si>
    <t>Operating profit before
items affecting comparability</t>
  </si>
  <si>
    <t>Items affecting comparability</t>
  </si>
  <si>
    <t>1.46</t>
  </si>
  <si>
    <t>Operating profit before 
items affecting comparability</t>
  </si>
  <si>
    <t>0.45</t>
  </si>
  <si>
    <t>0.47</t>
  </si>
  <si>
    <t>0.03</t>
  </si>
  <si>
    <t>31 Dec 2017</t>
  </si>
  <si>
    <t>Maturities above are based on remaining contractual maturities.</t>
  </si>
  <si>
    <t>Other Assets include Assets held for sale, Tangible and intangible assets and Other assets</t>
  </si>
  <si>
    <t>Other Liabilities include Liabilities held for sale and Other liabilities</t>
  </si>
  <si>
    <t>Payable on Demand includes items available O/N</t>
  </si>
  <si>
    <t>Not Distributed includes items with no contractual maturity and other undistributed items</t>
  </si>
  <si>
    <t>Notes:</t>
  </si>
  <si>
    <t>Other Liabilities include Liabilities to policyholders, Liabilities held for sale, Subordinated debt, Equity and Other liabilities</t>
  </si>
  <si>
    <t>Q4 2017</t>
  </si>
  <si>
    <t xml:space="preserve">
Q4
2017</t>
  </si>
  <si>
    <t>Risk exposure amount development, Q1 2015 – Q4 2016</t>
  </si>
  <si>
    <t>Risk exposure amount development from Q1 2017</t>
  </si>
  <si>
    <t>Format</t>
  </si>
  <si>
    <t>12NC7</t>
  </si>
  <si>
    <t>PerpNC5.5</t>
  </si>
  <si>
    <t>All Outstanding Subordinated Debt</t>
  </si>
  <si>
    <t>Assets under management, Q1 2015 – Q4 2016*</t>
  </si>
  <si>
    <t>Assets under management from Q1 2017</t>
  </si>
  <si>
    <t>31 Dec
2017</t>
  </si>
  <si>
    <t>SEB Group, 31 December 2017</t>
  </si>
  <si>
    <t>-</t>
  </si>
  <si>
    <t>Operating profit before 
Items affecting comparability</t>
  </si>
  <si>
    <t xml:space="preserve">Lending to the public*, SEK bn </t>
  </si>
  <si>
    <t xml:space="preserve">
2/6/19
/15/9</t>
  </si>
  <si>
    <r>
      <t xml:space="preserve">Equity </t>
    </r>
    <r>
      <rPr>
        <vertAlign val="superscript"/>
        <sz val="9"/>
        <rFont val="Arial"/>
        <family val="2"/>
      </rPr>
      <t>1)</t>
    </r>
  </si>
  <si>
    <r>
      <rPr>
        <vertAlign val="superscript"/>
        <sz val="9"/>
        <rFont val="Arial"/>
        <family val="2"/>
      </rPr>
      <t xml:space="preserve">1) </t>
    </r>
    <r>
      <rPr>
        <sz val="9"/>
        <rFont val="Arial"/>
        <family val="2"/>
      </rPr>
      <t>CET1 ratio less minimum capital requirement of 4.5% excluding buffers. In addition to the CET1 requirements there is a total capital requirement of additional 3.5%.</t>
    </r>
  </si>
  <si>
    <r>
      <t>Shareholder's equity according to balance sheet</t>
    </r>
    <r>
      <rPr>
        <vertAlign val="superscript"/>
        <sz val="9"/>
        <color indexed="8"/>
        <rFont val="Arial"/>
        <family val="2"/>
      </rPr>
      <t xml:space="preserve"> 1)</t>
    </r>
  </si>
  <si>
    <r>
      <t xml:space="preserve">Common Equity Tier 1 capital before regulatory adjustments </t>
    </r>
    <r>
      <rPr>
        <b/>
        <vertAlign val="superscript"/>
        <sz val="9"/>
        <color indexed="8"/>
        <rFont val="Arial"/>
        <family val="2"/>
      </rPr>
      <t>2)</t>
    </r>
  </si>
  <si>
    <r>
      <rPr>
        <vertAlign val="superscript"/>
        <sz val="9"/>
        <rFont val="Arial"/>
        <family val="2"/>
      </rPr>
      <t xml:space="preserve">1) </t>
    </r>
    <r>
      <rPr>
        <sz val="9"/>
        <rFont val="Arial"/>
        <family val="2"/>
      </rPr>
      <t xml:space="preserve">The Swedish Financial Supervisory Authority has approved SEB´s application to use the net profit in measuring own funds on condition that the responsible auditors have reviewed the surplus, that the surplus is calculated in accordance with applicable accounting frameworks, that predictable costs and dividends have been deducted in accordance with EU regulation No 575/2013 and that the calculation was made in accordance with EU regulation No 241/2014. </t>
    </r>
  </si>
  <si>
    <r>
      <rPr>
        <vertAlign val="superscript"/>
        <sz val="9"/>
        <rFont val="Arial"/>
        <family val="2"/>
      </rPr>
      <t xml:space="preserve">2) </t>
    </r>
    <r>
      <rPr>
        <sz val="9"/>
        <rFont val="Arial"/>
        <family val="2"/>
      </rPr>
      <t>The Common Equity Tier 1 capital is presented on a consolidated basis, and differs from total equity according to IFRS. The insurance business contribution to equity is excluded and there is a dividend deduction calculated according to Regulation (EU) No 575/2013 (CRR).</t>
    </r>
  </si>
  <si>
    <t>19.4</t>
  </si>
  <si>
    <t>21.6</t>
  </si>
  <si>
    <t>24.2</t>
  </si>
  <si>
    <t>5.2</t>
  </si>
  <si>
    <t>Q1
2018</t>
  </si>
  <si>
    <t>2018</t>
  </si>
  <si>
    <t>Mar 
2018</t>
  </si>
  <si>
    <t xml:space="preserve">
Q1
2018</t>
  </si>
  <si>
    <t>31 Mar
2018</t>
  </si>
  <si>
    <t>NET PROFIT</t>
  </si>
  <si>
    <t xml:space="preserve">1)  Based on IFRS 9 expected loss model. </t>
  </si>
  <si>
    <t xml:space="preserve">2)  Based on IAS 39 incurred loss model. </t>
  </si>
  <si>
    <t>1.84</t>
  </si>
  <si>
    <t>1.83</t>
  </si>
  <si>
    <t>Net expected credit losses</t>
  </si>
  <si>
    <t>12.31</t>
  </si>
  <si>
    <t>13.43</t>
  </si>
  <si>
    <t>12.37</t>
  </si>
  <si>
    <t>8.97</t>
  </si>
  <si>
    <t>11.63</t>
  </si>
  <si>
    <t>13.68</t>
  </si>
  <si>
    <t>11.60</t>
  </si>
  <si>
    <t>0.57</t>
  </si>
  <si>
    <t>2.81</t>
  </si>
  <si>
    <t>2.93</t>
  </si>
  <si>
    <t>2.77</t>
  </si>
  <si>
    <t>2.62</t>
  </si>
  <si>
    <t>68.99</t>
  </si>
  <si>
    <t>70.72</t>
  </si>
  <si>
    <t>72.67</t>
  </si>
  <si>
    <t>73.60</t>
  </si>
  <si>
    <t>69.49</t>
  </si>
  <si>
    <t>60.86</t>
  </si>
  <si>
    <t>62.63</t>
  </si>
  <si>
    <t>64.56</t>
  </si>
  <si>
    <t>65.18</t>
  </si>
  <si>
    <t>60.13</t>
  </si>
  <si>
    <t>138.8</t>
  </si>
  <si>
    <t>134.3</t>
  </si>
  <si>
    <t>137.3</t>
  </si>
  <si>
    <t>141.5</t>
  </si>
  <si>
    <t>137.4</t>
  </si>
  <si>
    <t>0.02</t>
  </si>
  <si>
    <t>19.0</t>
  </si>
  <si>
    <t>21.3</t>
  </si>
  <si>
    <t>24.1</t>
  </si>
  <si>
    <t>70.28</t>
  </si>
  <si>
    <t>62.49</t>
  </si>
  <si>
    <t>Net ECL level, %</t>
  </si>
  <si>
    <t>Sep 
2016</t>
  </si>
  <si>
    <t>Dec 
2016</t>
  </si>
  <si>
    <t>Jun 
2017</t>
  </si>
  <si>
    <t>Sep 
2017</t>
  </si>
  <si>
    <t>Dec 
2017</t>
  </si>
  <si>
    <t>Other financial assets</t>
  </si>
  <si>
    <t>Other financial liabilities</t>
  </si>
  <si>
    <t>31 Mar 2018</t>
  </si>
  <si>
    <t>Liquid assets</t>
  </si>
  <si>
    <t>Retail deposits</t>
  </si>
  <si>
    <t>Unsecured wholesale funding</t>
  </si>
  <si>
    <t>Secured wholesale funding</t>
  </si>
  <si>
    <t>Total liquidity outflows</t>
  </si>
  <si>
    <t>Secured lending</t>
  </si>
  <si>
    <t>Inflows from fully performing exposures</t>
  </si>
  <si>
    <t>Other inflows</t>
  </si>
  <si>
    <t>Total liquidity inflows</t>
  </si>
  <si>
    <t>Net liquidity outflow</t>
  </si>
  <si>
    <t>Liquidity Coverage Ratio</t>
  </si>
  <si>
    <t xml:space="preserve"> Other Nordic countries</t>
  </si>
  <si>
    <t>Germany, UK</t>
  </si>
  <si>
    <t>Electricity, gas and water supply</t>
  </si>
  <si>
    <t>* The geographical distribution is based on where the loan is booked, before loan loss reserves, excluding repos.</t>
  </si>
  <si>
    <t>Corporate Credit portfolio based on SEB's operations</t>
  </si>
  <si>
    <t>Germany, 
UK</t>
  </si>
  <si>
    <t>Average 2018</t>
  </si>
  <si>
    <t>Baltics</t>
  </si>
  <si>
    <t>Not rated</t>
  </si>
  <si>
    <t>Other and eliminations, total (incl. Group-wide functions outside the division)</t>
  </si>
  <si>
    <t>Effect of change in deferred front end fees</t>
  </si>
  <si>
    <r>
      <t xml:space="preserve">Change in assumptions </t>
    </r>
    <r>
      <rPr>
        <vertAlign val="superscript"/>
        <sz val="9"/>
        <rFont val="SEB SansSerif"/>
        <family val="0"/>
      </rPr>
      <t>7)</t>
    </r>
    <r>
      <rPr>
        <sz val="9"/>
        <rFont val="SEB SansSerif"/>
        <family val="0"/>
      </rPr>
      <t xml:space="preserve"> </t>
    </r>
  </si>
  <si>
    <r>
      <t xml:space="preserve">Surplus values, closing balance </t>
    </r>
    <r>
      <rPr>
        <b/>
        <vertAlign val="superscript"/>
        <sz val="9"/>
        <rFont val="SEB SansSerif"/>
        <family val="0"/>
      </rPr>
      <t>8)</t>
    </r>
  </si>
  <si>
    <r>
      <t xml:space="preserve">2) </t>
    </r>
    <r>
      <rPr>
        <sz val="9"/>
        <rFont val="SEB SansSerif"/>
        <family val="0"/>
      </rPr>
      <t>Sales defined as new contracts and extra premiums on existing contracts.</t>
    </r>
  </si>
  <si>
    <r>
      <t xml:space="preserve">3) </t>
    </r>
    <r>
      <rPr>
        <sz val="9"/>
        <rFont val="SEB SansSerif"/>
        <family val="0"/>
      </rPr>
      <t>The actual outcome of previously signed contracts can be compared with earlier assumptions and deviations can be calculated.
    The most important components consist of extensions of contracts as well as cancellations.</t>
    </r>
  </si>
  <si>
    <r>
      <t xml:space="preserve">4) </t>
    </r>
    <r>
      <rPr>
        <sz val="9"/>
        <rFont val="SEB SansSerif"/>
        <family val="0"/>
      </rPr>
      <t>Restated as a result of the implementation of IFRS 15. Effect of restate:</t>
    </r>
  </si>
  <si>
    <r>
      <t>5)</t>
    </r>
    <r>
      <rPr>
        <sz val="9"/>
        <rFont val="SEB SansSerif"/>
        <family val="0"/>
      </rPr>
      <t xml:space="preserve"> Acquisition costs are capitalised in the accounts and amortised according to plan. Certain front end fees are also recorded on the balance
    sheet and recognized as revenue in the income statement during several years. The reported change in surplus values is adjusted by the net
    effect of changes in deferred acquisition costs and deferred front end fees during the period.</t>
    </r>
  </si>
  <si>
    <r>
      <t>6)</t>
    </r>
    <r>
      <rPr>
        <sz val="9"/>
        <rFont val="SEB SansSerif"/>
        <family val="0"/>
      </rPr>
      <t xml:space="preserve"> Assumed investment return (growth in fund values) is 5.0 per cent gross before fees and taxes. Actual return results in positive or
    negative financial effects</t>
    </r>
  </si>
  <si>
    <r>
      <t>7)</t>
    </r>
    <r>
      <rPr>
        <sz val="9"/>
        <rFont val="SEB SansSerif"/>
        <family val="0"/>
      </rPr>
      <t xml:space="preserve"> The positive effect in Q4 2016 relates to several changes such as lapse rate, assumed expenses and mortality. In Q4 2017 the major positive
    effects are from changed assumptions of expenses, growth in funds and negative effects from the right to transfer policies.</t>
    </r>
  </si>
  <si>
    <r>
      <t xml:space="preserve">8) </t>
    </r>
    <r>
      <rPr>
        <sz val="9"/>
        <rFont val="SEB SansSerif"/>
        <family val="0"/>
      </rPr>
      <t>The calculated surplus value is not included in the SEB Group's consolidated accounts. The closing balance is net of capitalised
    acquisition costs and deferred front end fees.</t>
    </r>
  </si>
  <si>
    <t>3,2</t>
  </si>
  <si>
    <t>2,4</t>
  </si>
  <si>
    <t>2,6</t>
  </si>
  <si>
    <t>1,0</t>
  </si>
  <si>
    <t>1,8</t>
  </si>
  <si>
    <t>2,1</t>
  </si>
  <si>
    <t>1,1</t>
  </si>
  <si>
    <t>2,0</t>
  </si>
  <si>
    <t>3,6</t>
  </si>
  <si>
    <t>2,5</t>
  </si>
  <si>
    <t>0,4</t>
  </si>
  <si>
    <t>0,8</t>
  </si>
  <si>
    <t>1,4</t>
  </si>
  <si>
    <t>2,2</t>
  </si>
  <si>
    <t>2,3</t>
  </si>
  <si>
    <t>1,9</t>
  </si>
  <si>
    <t>1,7</t>
  </si>
  <si>
    <t>1,6</t>
  </si>
  <si>
    <t>4,9</t>
  </si>
  <si>
    <t>3,5</t>
  </si>
  <si>
    <t>3,0</t>
  </si>
  <si>
    <t>3,7</t>
  </si>
  <si>
    <t>4,5</t>
  </si>
  <si>
    <t>0,1</t>
  </si>
  <si>
    <t>2,9</t>
  </si>
  <si>
    <t>0,7</t>
  </si>
  <si>
    <t>2,8</t>
  </si>
  <si>
    <t>0,2</t>
  </si>
  <si>
    <t>1,5</t>
  </si>
  <si>
    <r>
      <t>Assets</t>
    </r>
    <r>
      <rPr>
        <b/>
        <sz val="9"/>
        <color indexed="8"/>
        <rFont val="Arial"/>
        <family val="2"/>
      </rPr>
      <t xml:space="preserve">
SEK m</t>
    </r>
  </si>
  <si>
    <t xml:space="preserve">Loans adjusted for repos </t>
  </si>
  <si>
    <t>Loan to deposit ratio excl repos</t>
  </si>
  <si>
    <t>1)The Additional REA was established in 2015 in agreement with the SFSA as a measure of prudence. Capital Requirements Regulation (EU) No 575/2013 (CRR) Article 3.</t>
  </si>
  <si>
    <t>Additional risk exposure amount 1)</t>
  </si>
  <si>
    <t>*excluding repos</t>
  </si>
  <si>
    <t>Deposits from the public*, SEK bn</t>
  </si>
  <si>
    <t>Q2
2018</t>
  </si>
  <si>
    <r>
      <t>Liabilities</t>
    </r>
    <r>
      <rPr>
        <b/>
        <sz val="9"/>
        <color indexed="8"/>
        <rFont val="Arial"/>
        <family val="2"/>
      </rPr>
      <t xml:space="preserve">
SEK m</t>
    </r>
  </si>
  <si>
    <t>Jun
2018</t>
  </si>
  <si>
    <t>30 Jun
2017</t>
  </si>
  <si>
    <t>30 Jun
2018</t>
  </si>
  <si>
    <t>1,227*</t>
  </si>
  <si>
    <t>Full year</t>
  </si>
  <si>
    <t>4.63</t>
  </si>
  <si>
    <t>7.47</t>
  </si>
  <si>
    <t>4.61</t>
  </si>
  <si>
    <t>7.44</t>
  </si>
  <si>
    <t>29.86</t>
  </si>
  <si>
    <t>16.51</t>
  </si>
  <si>
    <t>1.36</t>
  </si>
  <si>
    <t>6.38</t>
  </si>
  <si>
    <t>0.46</t>
  </si>
  <si>
    <t>71.96</t>
  </si>
  <si>
    <t>64.52</t>
  </si>
  <si>
    <t>0.04</t>
  </si>
  <si>
    <t>19.3</t>
  </si>
  <si>
    <t>21.7</t>
  </si>
  <si>
    <t>24.7</t>
  </si>
  <si>
    <t xml:space="preserve">1) Sale of shares in VISA Europe in the Baltic region in Q2 2016. Dividend from VISA Europe in Sweden, transformation of SEB's German business and impairments and derecognitions of intangible IT assets in Q4 2017.  Sale of SEB Pension and UC AB in Q2 2018. </t>
  </si>
  <si>
    <t>4) 2018: EU definition. 2017: Swedish FSA definition.</t>
  </si>
  <si>
    <t xml:space="preserve">
2018 Q1</t>
  </si>
  <si>
    <t xml:space="preserve">
2018 Q2</t>
  </si>
  <si>
    <t>30 Jun 2018</t>
  </si>
  <si>
    <t>Rows</t>
  </si>
  <si>
    <t>SEB Group Q2 2018, USD</t>
  </si>
  <si>
    <t>Q2 2018</t>
  </si>
  <si>
    <t xml:space="preserve">
Q2
2018</t>
  </si>
  <si>
    <t>Jun '18</t>
  </si>
  <si>
    <t>Other business</t>
  </si>
  <si>
    <t>Gamla Liv</t>
  </si>
  <si>
    <r>
      <t>Premium income</t>
    </r>
    <r>
      <rPr>
        <b/>
        <sz val="9"/>
        <rFont val="Arial"/>
        <family val="2"/>
      </rPr>
      <t>:
Sweden and International</t>
    </r>
  </si>
  <si>
    <r>
      <t>Assets under management, SEK bn</t>
    </r>
    <r>
      <rPr>
        <b/>
        <sz val="9"/>
        <rFont val="Arial"/>
        <family val="2"/>
      </rPr>
      <t>:
Sweden and International</t>
    </r>
  </si>
  <si>
    <t>1) Effect of dividend paid to the parent company</t>
  </si>
  <si>
    <t xml:space="preserve">       Effect of Restate IFRS 15 DAC</t>
  </si>
  <si>
    <t xml:space="preserve">       Other changes in accounting principles</t>
  </si>
  <si>
    <t xml:space="preserve">       Effect from divestment of SEB Pension Denmark (capital gain etc)</t>
  </si>
  <si>
    <t xml:space="preserve">       Other changes, mainly net profit</t>
  </si>
  <si>
    <t xml:space="preserve">       Total change</t>
  </si>
  <si>
    <t>2)  Effect of Restate IFRS 15 DAC</t>
  </si>
  <si>
    <t xml:space="preserve">       Adjustments of opening balance (calculation method etc)</t>
  </si>
  <si>
    <t xml:space="preserve">       Effect from divestment of SEB Pension Denmark</t>
  </si>
  <si>
    <t xml:space="preserve">       Other changes</t>
  </si>
  <si>
    <r>
      <t xml:space="preserve">Surplus values </t>
    </r>
    <r>
      <rPr>
        <vertAlign val="superscript"/>
        <sz val="9"/>
        <rFont val="Arial"/>
        <family val="2"/>
      </rPr>
      <t>2)</t>
    </r>
  </si>
  <si>
    <t>Sold operation</t>
  </si>
  <si>
    <t xml:space="preserve">  SEB Pension Denmark</t>
  </si>
  <si>
    <t xml:space="preserve">  Remaining business</t>
  </si>
  <si>
    <t>Surplus value in the SEB Group</t>
  </si>
  <si>
    <r>
      <t>1)</t>
    </r>
    <r>
      <rPr>
        <sz val="9"/>
        <rFont val="SEB SansSerif"/>
        <family val="0"/>
      </rPr>
      <t xml:space="preserve"> Adjustments of the calculation method. The implementation of IFRS 15 has a positive impact of 1,990 (impairment of deferred
    acquisition costs)</t>
    </r>
  </si>
  <si>
    <r>
      <t xml:space="preserve">9) </t>
    </r>
    <r>
      <rPr>
        <sz val="9"/>
        <rFont val="SEB SansSerif"/>
        <family val="0"/>
      </rPr>
      <t>Capitalised internal acquisition costs relating to investment contracts are reversed (IFRS 15)</t>
    </r>
  </si>
  <si>
    <t>Jan–Sep</t>
  </si>
  <si>
    <t>Net expected credit losses1)</t>
  </si>
  <si>
    <t>Net credit losses2)</t>
  </si>
  <si>
    <t>2.10</t>
  </si>
  <si>
    <t>8.57</t>
  </si>
  <si>
    <t>6.01</t>
  </si>
  <si>
    <t>2.09</t>
  </si>
  <si>
    <t>8.52</t>
  </si>
  <si>
    <t>5.98</t>
  </si>
  <si>
    <t>Q3
2018</t>
  </si>
  <si>
    <t>12.74</t>
  </si>
  <si>
    <t>13.15</t>
  </si>
  <si>
    <t>0.65</t>
  </si>
  <si>
    <t>2.87</t>
  </si>
  <si>
    <t>74.66</t>
  </si>
  <si>
    <t>67.20</t>
  </si>
  <si>
    <t>142.5</t>
  </si>
  <si>
    <t>19.7</t>
  </si>
  <si>
    <t>25.0</t>
  </si>
  <si>
    <t>4.8</t>
  </si>
  <si>
    <t>2) The number of issued shares was 2,194,171,802. SEB owned 27,125,923 Class A shares for the equity based programmes at year-end 2017. During 2018 SEB has purchased 6,983,110 shares and 3,206,379 shares have been sold. Thus, at 30 September 2018 SEB owned 30,902,654 Class A-shares with a market value of SEK 3,067m.</t>
  </si>
  <si>
    <r>
      <t>Return on equity excluding items affecting comparability</t>
    </r>
    <r>
      <rPr>
        <vertAlign val="superscript"/>
        <sz val="9"/>
        <rFont val="Arial"/>
        <family val="2"/>
      </rPr>
      <t>1)</t>
    </r>
    <r>
      <rPr>
        <sz val="9"/>
        <rFont val="Arial"/>
        <family val="2"/>
      </rPr>
      <t>, %</t>
    </r>
  </si>
  <si>
    <r>
      <t>Weighted average number of shares</t>
    </r>
    <r>
      <rPr>
        <vertAlign val="superscript"/>
        <sz val="9"/>
        <rFont val="Arial"/>
        <family val="2"/>
      </rPr>
      <t>2)</t>
    </r>
    <r>
      <rPr>
        <sz val="9"/>
        <rFont val="Arial"/>
        <family val="2"/>
      </rPr>
      <t>, millions</t>
    </r>
  </si>
  <si>
    <r>
      <t>Weighted average number of diluted shares</t>
    </r>
    <r>
      <rPr>
        <vertAlign val="superscript"/>
        <sz val="9"/>
        <rFont val="Arial"/>
        <family val="2"/>
      </rPr>
      <t>3)</t>
    </r>
    <r>
      <rPr>
        <sz val="9"/>
        <rFont val="Arial"/>
        <family val="2"/>
      </rPr>
      <t>, millions</t>
    </r>
  </si>
  <si>
    <r>
      <t>Liquidity Coverage Ratio (LCR)</t>
    </r>
    <r>
      <rPr>
        <vertAlign val="superscript"/>
        <sz val="9"/>
        <rFont val="Arial"/>
        <family val="2"/>
      </rPr>
      <t>4)</t>
    </r>
    <r>
      <rPr>
        <sz val="9"/>
        <rFont val="Arial"/>
        <family val="2"/>
      </rPr>
      <t>, %</t>
    </r>
  </si>
  <si>
    <r>
      <t>Number of full time equivalents</t>
    </r>
    <r>
      <rPr>
        <vertAlign val="superscript"/>
        <sz val="9"/>
        <color indexed="8"/>
        <rFont val="Arial"/>
        <family val="2"/>
      </rPr>
      <t>5)</t>
    </r>
  </si>
  <si>
    <r>
      <t>Assets under management</t>
    </r>
    <r>
      <rPr>
        <vertAlign val="superscript"/>
        <sz val="9"/>
        <color indexed="8"/>
        <rFont val="Arial"/>
        <family val="2"/>
      </rPr>
      <t>6)</t>
    </r>
    <r>
      <rPr>
        <sz val="9"/>
        <color indexed="8"/>
        <rFont val="Arial"/>
        <family val="2"/>
      </rPr>
      <t>, SEK bn</t>
    </r>
  </si>
  <si>
    <t>For the third quarter the effect from structured products offered to the public was approximately SEK -230m (Q2 2018: 115) in Equity related derivatives and a corresponding effect in Debt related derivatives SEK 430m (Q2 2018: -50).</t>
  </si>
  <si>
    <t>Sep 
2018</t>
  </si>
  <si>
    <t xml:space="preserve">
2018 Q3</t>
  </si>
  <si>
    <t>SEB Group, 30 September 2018</t>
  </si>
  <si>
    <t>30 Sep
2018</t>
  </si>
  <si>
    <t xml:space="preserve">
Q3
2018</t>
  </si>
  <si>
    <t>30 September 2018</t>
  </si>
  <si>
    <t>SEK 201bn</t>
  </si>
  <si>
    <r>
      <t xml:space="preserve">Adjustment opening balance </t>
    </r>
    <r>
      <rPr>
        <vertAlign val="superscript"/>
        <sz val="9"/>
        <rFont val="SEB SansSerif"/>
        <family val="0"/>
      </rPr>
      <t>1)</t>
    </r>
  </si>
  <si>
    <r>
      <t xml:space="preserve">Present value of new sales </t>
    </r>
    <r>
      <rPr>
        <vertAlign val="superscript"/>
        <sz val="9"/>
        <rFont val="SEB SansSerif"/>
        <family val="0"/>
      </rPr>
      <t>2)</t>
    </r>
  </si>
  <si>
    <r>
      <t xml:space="preserve">Actual outcome compared to assumptions </t>
    </r>
    <r>
      <rPr>
        <vertAlign val="superscript"/>
        <sz val="9"/>
        <rFont val="SEB SansSerif"/>
        <family val="0"/>
      </rPr>
      <t>3)</t>
    </r>
  </si>
  <si>
    <r>
      <t xml:space="preserve">Effect of change in deferred acquisition costs </t>
    </r>
    <r>
      <rPr>
        <vertAlign val="superscript"/>
        <sz val="9"/>
        <rFont val="SEB SansSerif"/>
        <family val="0"/>
      </rPr>
      <t>4)</t>
    </r>
  </si>
  <si>
    <r>
      <t xml:space="preserve">Change in surplus values ongoing business, net </t>
    </r>
    <r>
      <rPr>
        <b/>
        <vertAlign val="superscript"/>
        <sz val="9"/>
        <rFont val="SEB SansSerif"/>
        <family val="0"/>
      </rPr>
      <t>5)</t>
    </r>
  </si>
  <si>
    <r>
      <t xml:space="preserve">Financial effects due to short term market fluctuations </t>
    </r>
    <r>
      <rPr>
        <vertAlign val="superscript"/>
        <sz val="9"/>
        <rFont val="SEB SansSerif"/>
        <family val="0"/>
      </rPr>
      <t>6)</t>
    </r>
  </si>
  <si>
    <r>
      <t xml:space="preserve">Effect from reversal of SEB internal DAC </t>
    </r>
    <r>
      <rPr>
        <vertAlign val="superscript"/>
        <sz val="9"/>
        <rFont val="SEB SansSerif"/>
        <family val="0"/>
      </rPr>
      <t>9)</t>
    </r>
  </si>
  <si>
    <r>
      <t>Most important assumptions (Swedish unit-linked which represent 86</t>
    </r>
    <r>
      <rPr>
        <b/>
        <sz val="9"/>
        <rFont val="SEB SansSerif"/>
        <family val="0"/>
      </rPr>
      <t xml:space="preserve"> per cent of the surplus value), per cent.</t>
    </r>
  </si>
  <si>
    <t>3,9</t>
  </si>
  <si>
    <t>3,1</t>
  </si>
  <si>
    <t>3,4</t>
  </si>
  <si>
    <t>4,2</t>
  </si>
  <si>
    <t>0,3</t>
  </si>
  <si>
    <t>1,2</t>
  </si>
  <si>
    <t>Sources: National statistical agencies, SEB Economic Research October 2018</t>
  </si>
  <si>
    <t>30 Sep 2018</t>
  </si>
  <si>
    <t>SEB Group Q3 2018, USD</t>
  </si>
  <si>
    <t>SEB Group Q3 2018, SEK</t>
  </si>
  <si>
    <t>SEB Group Q3 2018</t>
  </si>
  <si>
    <t>SEB Group Q3 2018, EUR</t>
  </si>
  <si>
    <t>Components Liquidity ratio, 30 Sep 2018 (SEK bn)</t>
  </si>
  <si>
    <t>Q3 2018</t>
  </si>
  <si>
    <t>Sep '18</t>
  </si>
  <si>
    <t>SEB Group, 30 Sep 2018</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</si>
</sst>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
    <numFmt numFmtId="173" formatCode="#\ ##0"/>
    <numFmt numFmtId="174" formatCode="#,##0.0"/>
    <numFmt numFmtId="175" formatCode="0.0%"/>
    <numFmt numFmtId="176" formatCode="##\ ###\ ###;\-##\ ###\ ###"/>
    <numFmt numFmtId="177" formatCode="0.0000%"/>
    <numFmt numFmtId="178" formatCode="#,##0.0,"/>
    <numFmt numFmtId="179" formatCode="#,##0,,"/>
    <numFmt numFmtId="180" formatCode="[$-409]dd/mmm/yy;@"/>
    <numFmt numFmtId="181" formatCode="#,##0,"/>
    <numFmt numFmtId="182" formatCode="0_)"/>
    <numFmt numFmtId="183" formatCode="dd\ mmmm\ yyyy"/>
    <numFmt numFmtId="184" formatCode="[$-409]d\-mmm\-yy;@"/>
    <numFmt numFmtId="185" formatCode="#,##0.0,,,"/>
    <numFmt numFmtId="186" formatCode="_(* #,##0.00_);_(* \(#,##0.00\);_(* &quot;-&quot;??_);_(@_)"/>
    <numFmt numFmtId="187" formatCode="_(* #,##0_);_(* \(#,##0\);_(* &quot;-&quot;??_);_(@_)"/>
    <numFmt numFmtId="188" formatCode="[$-101041D]###\ ###\ ###\ ###\ ###\ ###\ ###\ ###\ ###\ ###\ ###\ ###\ ###\ ##0.000\ 000"/>
    <numFmt numFmtId="189" formatCode="#,##0;[Red]&quot;-&quot;#,##0"/>
    <numFmt numFmtId="190" formatCode="yyyy\-mm\-dd;@"/>
    <numFmt numFmtId="191" formatCode="0.0000"/>
    <numFmt numFmtId="192" formatCode="&quot;Yes&quot;;[Red]&quot;No&quot;"/>
    <numFmt numFmtId="193" formatCode="0.00000"/>
    <numFmt numFmtId="194" formatCode="[&gt;0]General"/>
    <numFmt numFmtId="195" formatCode="0_ ;[Red]\-0\ "/>
    <numFmt numFmtId="196" formatCode="_(* #,##0_);_(* \(#,##0\);_(* &quot;-&quot;_);_(@_)"/>
    <numFmt numFmtId="197" formatCode="_(&quot;$&quot;* #,##0_);_(&quot;$&quot;* \(#,##0\);_(&quot;$&quot;* &quot;-&quot;_);_(@_)"/>
    <numFmt numFmtId="198" formatCode="&quot;Fr.&quot;\ #,##0;[Red]&quot;Fr.&quot;\ \-#,##0"/>
    <numFmt numFmtId="199" formatCode="#,###,"/>
    <numFmt numFmtId="200" formatCode="0\.0%"/>
    <numFmt numFmtId="201" formatCode="0.0%_\"/>
    <numFmt numFmtId="202" formatCode="#,##0_ ;[Red]\-#,##0_ ;#,##0_ "/>
    <numFmt numFmtId="203" formatCode="_-* #,##0\ _€_-;\-* #,##0\ _€_-;_-* &quot;-&quot;\ _€_-;_-@_-"/>
    <numFmt numFmtId="204" formatCode="_-* #,##0.00\ _€_-;\-* #,##0.00\ _€_-;_-* &quot;-&quot;??\ _€_-;_-@_-"/>
    <numFmt numFmtId="205" formatCode="_-* #,##0\ &quot;€&quot;_-;\-* #,##0\ &quot;€&quot;_-;_-* &quot;-&quot;\ &quot;€&quot;_-;_-@_-"/>
    <numFmt numFmtId="206" formatCode="_-* #,##0.00\ &quot;€&quot;_-;\-* #,##0.00\ &quot;€&quot;_-;_-* &quot;-&quot;??\ &quot;€&quot;_-;_-@_-"/>
    <numFmt numFmtId="207" formatCode="#&quot;,&quot;###&quot;,&quot;##0_ ;\-#,##0\ "/>
    <numFmt numFmtId="208" formatCode="#&quot;,&quot;##0_ ;\-#,##0\ "/>
  </numFmts>
  <fonts count="151">
    <font>
      <sz val="10"/>
      <name val="Arial"/>
      <family val="0"/>
    </font>
    <font>
      <sz val="9"/>
      <name val="SEB Basic"/>
      <family val="3"/>
    </font>
    <font>
      <b/>
      <sz val="12"/>
      <color indexed="8"/>
      <name val="Arial"/>
      <family val="2"/>
    </font>
    <font>
      <b/>
      <sz val="9"/>
      <color indexed="8"/>
      <name val="Arial"/>
      <family val="2"/>
    </font>
    <font>
      <b/>
      <sz val="9"/>
      <name val="Arial"/>
      <family val="2"/>
    </font>
    <font>
      <sz val="9"/>
      <name val="Arial"/>
      <family val="2"/>
    </font>
    <font>
      <sz val="9"/>
      <color indexed="8"/>
      <name val="Arial"/>
      <family val="2"/>
    </font>
    <font>
      <i/>
      <sz val="9"/>
      <name val="Arial"/>
      <family val="2"/>
    </font>
    <font>
      <b/>
      <i/>
      <sz val="9"/>
      <name val="Arial"/>
      <family val="2"/>
    </font>
    <font>
      <i/>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8"/>
      <color indexed="36"/>
      <name val="News Gothic"/>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News Gothic"/>
      <family val="0"/>
    </font>
    <font>
      <sz val="11"/>
      <color indexed="62"/>
      <name val="Calibri"/>
      <family val="2"/>
    </font>
    <font>
      <sz val="11"/>
      <color indexed="10"/>
      <name val="Calibri"/>
      <family val="2"/>
    </font>
    <font>
      <sz val="11"/>
      <color indexed="19"/>
      <name val="Calibri"/>
      <family val="2"/>
    </font>
    <font>
      <sz val="8"/>
      <name val="News Gothic"/>
      <family val="0"/>
    </font>
    <font>
      <sz val="11"/>
      <name val="Times New Roman"/>
      <family val="1"/>
    </font>
    <font>
      <b/>
      <sz val="11"/>
      <color indexed="63"/>
      <name val="Calibri"/>
      <family val="2"/>
    </font>
    <font>
      <b/>
      <sz val="18"/>
      <color indexed="62"/>
      <name val="Cambria"/>
      <family val="2"/>
    </font>
    <font>
      <b/>
      <sz val="11"/>
      <color indexed="8"/>
      <name val="Calibri"/>
      <family val="2"/>
    </font>
    <font>
      <sz val="8"/>
      <color indexed="8"/>
      <name val="Arial"/>
      <family val="2"/>
    </font>
    <font>
      <sz val="10"/>
      <name val="Helv"/>
      <family val="0"/>
    </font>
    <font>
      <b/>
      <sz val="11"/>
      <name val="Arial"/>
      <family val="2"/>
    </font>
    <font>
      <b/>
      <sz val="11"/>
      <color indexed="8"/>
      <name val="Arial"/>
      <family val="2"/>
    </font>
    <font>
      <b/>
      <sz val="10"/>
      <name val="Arial"/>
      <family val="2"/>
    </font>
    <font>
      <sz val="10"/>
      <color indexed="8"/>
      <name val="Arial"/>
      <family val="2"/>
    </font>
    <font>
      <sz val="14"/>
      <color indexed="8"/>
      <name val="Arial"/>
      <family val="2"/>
    </font>
    <font>
      <sz val="12"/>
      <name val="Arial"/>
      <family val="2"/>
    </font>
    <font>
      <sz val="14"/>
      <name val="Arial"/>
      <family val="2"/>
    </font>
    <font>
      <sz val="10"/>
      <name val="MS Sans Serif"/>
      <family val="2"/>
    </font>
    <font>
      <b/>
      <sz val="8"/>
      <color indexed="8"/>
      <name val="Arial"/>
      <family val="2"/>
    </font>
    <font>
      <sz val="11"/>
      <color indexed="8"/>
      <name val="Arial"/>
      <family val="2"/>
    </font>
    <font>
      <b/>
      <sz val="9"/>
      <color indexed="53"/>
      <name val="Tahoma"/>
      <family val="2"/>
    </font>
    <font>
      <b/>
      <sz val="9"/>
      <color indexed="56"/>
      <name val="Tahoma"/>
      <family val="2"/>
    </font>
    <font>
      <b/>
      <sz val="10"/>
      <color indexed="8"/>
      <name val="Arial"/>
      <family val="2"/>
    </font>
    <font>
      <i/>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vertAlign val="superscript"/>
      <sz val="9"/>
      <name val="Arial"/>
      <family val="2"/>
    </font>
    <font>
      <sz val="10"/>
      <name val="Times New Roman"/>
      <family val="1"/>
    </font>
    <font>
      <b/>
      <u val="single"/>
      <sz val="9"/>
      <name val="Arial"/>
      <family val="2"/>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b/>
      <sz val="10"/>
      <color indexed="10"/>
      <name val="Arial"/>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name val="Arial"/>
      <family val="2"/>
    </font>
    <font>
      <u val="single"/>
      <sz val="9"/>
      <color indexed="8"/>
      <name val="Arial"/>
      <family val="2"/>
    </font>
    <font>
      <vertAlign val="superscript"/>
      <sz val="9"/>
      <color indexed="8"/>
      <name val="Arial"/>
      <family val="2"/>
    </font>
    <font>
      <i/>
      <sz val="10"/>
      <name val="Arial"/>
      <family val="2"/>
    </font>
    <font>
      <sz val="9"/>
      <color indexed="9"/>
      <name val="Arial"/>
      <family val="2"/>
    </font>
    <font>
      <b/>
      <vertAlign val="superscript"/>
      <sz val="9"/>
      <color indexed="8"/>
      <name val="Arial"/>
      <family val="2"/>
    </font>
    <font>
      <b/>
      <sz val="9"/>
      <name val="SEB SansSerif"/>
      <family val="0"/>
    </font>
    <font>
      <sz val="9"/>
      <name val="SEB SansSerif"/>
      <family val="0"/>
    </font>
    <font>
      <vertAlign val="superscript"/>
      <sz val="9"/>
      <name val="SEB SansSerif"/>
      <family val="0"/>
    </font>
    <font>
      <b/>
      <vertAlign val="superscript"/>
      <sz val="9"/>
      <name val="SEB SansSerif"/>
      <family val="0"/>
    </font>
    <font>
      <sz val="9"/>
      <color indexed="10"/>
      <name val="SEB SansSerif"/>
      <family val="0"/>
    </font>
    <font>
      <sz val="11"/>
      <name val="Arial¨¨"/>
      <family val="0"/>
    </font>
    <font>
      <b/>
      <sz val="11"/>
      <name val="Arial¨¨"/>
      <family val="0"/>
    </font>
    <font>
      <b/>
      <sz val="10"/>
      <color indexed="9"/>
      <name val="Arial"/>
      <family val="2"/>
    </font>
    <font>
      <sz val="8"/>
      <color indexed="8"/>
      <name val="SEB SansSerif"/>
      <family val="0"/>
    </font>
    <font>
      <u val="single"/>
      <sz val="10"/>
      <color indexed="12"/>
      <name val="Arial"/>
      <family val="2"/>
    </font>
    <font>
      <b/>
      <i/>
      <sz val="10"/>
      <color indexed="8"/>
      <name val="Arial"/>
      <family val="2"/>
    </font>
    <font>
      <b/>
      <sz val="10"/>
      <color indexed="18"/>
      <name val="Arial"/>
      <family val="2"/>
    </font>
    <font>
      <b/>
      <sz val="22"/>
      <color indexed="18"/>
      <name val="Times New Roman"/>
      <family val="1"/>
    </font>
    <font>
      <sz val="9"/>
      <color indexed="8"/>
      <name val="SEB SansSerif"/>
      <family val="0"/>
    </font>
    <font>
      <b/>
      <sz val="11"/>
      <name val="Calibri"/>
      <family val="2"/>
    </font>
    <font>
      <sz val="11"/>
      <color indexed="18"/>
      <name val="Calibri"/>
      <family val="2"/>
    </font>
    <font>
      <sz val="10"/>
      <color indexed="8"/>
      <name val="Calibri"/>
      <family val="2"/>
    </font>
    <font>
      <sz val="11"/>
      <color indexed="23"/>
      <name val="Calibri"/>
      <family val="2"/>
    </font>
    <font>
      <sz val="11"/>
      <color indexed="60"/>
      <name val="Calibri"/>
      <family val="2"/>
    </font>
    <font>
      <sz val="10"/>
      <color indexed="8"/>
      <name val="SEB Basic"/>
      <family val="2"/>
    </font>
    <font>
      <b/>
      <sz val="9"/>
      <color indexed="9"/>
      <name val="Arial"/>
      <family val="2"/>
    </font>
    <font>
      <sz val="9"/>
      <color indexed="10"/>
      <name val="Arial"/>
      <family val="2"/>
    </font>
    <font>
      <b/>
      <i/>
      <sz val="9"/>
      <color indexed="8"/>
      <name val="Arial"/>
      <family val="2"/>
    </font>
    <font>
      <sz val="1"/>
      <color indexed="8"/>
      <name val="ZWAdobeF"/>
      <family val="0"/>
    </font>
    <font>
      <sz val="11"/>
      <color theme="1"/>
      <name val="Calibri"/>
      <family val="2"/>
    </font>
    <font>
      <sz val="11"/>
      <color rgb="FF9C0006"/>
      <name val="Calibri"/>
      <family val="2"/>
    </font>
    <font>
      <sz val="10"/>
      <color theme="1"/>
      <name val="Calibri"/>
      <family val="2"/>
    </font>
    <font>
      <sz val="11"/>
      <color rgb="FF3F3F76"/>
      <name val="Calibri"/>
      <family val="2"/>
    </font>
    <font>
      <sz val="10"/>
      <color theme="1"/>
      <name val="SEB Basic"/>
      <family val="2"/>
    </font>
    <font>
      <sz val="11"/>
      <color rgb="FF000000"/>
      <name val="Calibri"/>
      <family val="2"/>
    </font>
    <font>
      <sz val="11"/>
      <color theme="1"/>
      <name val="Arial"/>
      <family val="2"/>
    </font>
    <font>
      <sz val="8"/>
      <color theme="1"/>
      <name val="Tahoma"/>
      <family val="2"/>
    </font>
    <font>
      <sz val="10"/>
      <color theme="1"/>
      <name val="Arial"/>
      <family val="2"/>
    </font>
    <font>
      <b/>
      <sz val="10"/>
      <color theme="1"/>
      <name val="Arial"/>
      <family val="2"/>
    </font>
    <font>
      <sz val="9"/>
      <color theme="1"/>
      <name val="Arial"/>
      <family val="2"/>
    </font>
    <font>
      <sz val="9"/>
      <color theme="0"/>
      <name val="Arial"/>
      <family val="2"/>
    </font>
    <font>
      <b/>
      <sz val="9"/>
      <color theme="0"/>
      <name val="Arial"/>
      <family val="2"/>
    </font>
    <font>
      <b/>
      <sz val="9"/>
      <color theme="1"/>
      <name val="Arial"/>
      <family val="2"/>
    </font>
    <font>
      <sz val="9"/>
      <color rgb="FF000000"/>
      <name val="Arial"/>
      <family val="2"/>
    </font>
    <font>
      <b/>
      <sz val="11"/>
      <color theme="1"/>
      <name val="Arial"/>
      <family val="2"/>
    </font>
    <font>
      <sz val="9"/>
      <color rgb="FFFF0000"/>
      <name val="Arial"/>
      <family val="2"/>
    </font>
    <font>
      <b/>
      <sz val="10"/>
      <color theme="0"/>
      <name val="Arial"/>
      <family val="2"/>
    </font>
    <font>
      <b/>
      <sz val="9"/>
      <color rgb="FF000000"/>
      <name val="Arial"/>
      <family val="2"/>
    </font>
    <font>
      <i/>
      <sz val="9"/>
      <color rgb="FF000000"/>
      <name val="Arial"/>
      <family val="2"/>
    </font>
    <font>
      <b/>
      <sz val="8"/>
      <color rgb="FF000000"/>
      <name val="Arial"/>
      <family val="2"/>
    </font>
    <font>
      <sz val="8"/>
      <color rgb="FF000000"/>
      <name val="Arial"/>
      <family val="2"/>
    </font>
    <font>
      <b/>
      <i/>
      <sz val="9"/>
      <color rgb="FF000000"/>
      <name val="Arial"/>
      <family val="2"/>
    </font>
  </fonts>
  <fills count="53">
    <fill>
      <patternFill/>
    </fill>
    <fill>
      <patternFill patternType="gray125"/>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43"/>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rgb="FFFFCC99"/>
        <bgColor indexed="64"/>
      </patternFill>
    </fill>
    <fill>
      <patternFill patternType="solid">
        <fgColor indexed="13"/>
        <bgColor indexed="64"/>
      </patternFill>
    </fill>
    <fill>
      <patternFill patternType="solid">
        <fgColor indexed="13"/>
        <bgColor indexed="64"/>
      </patternFill>
    </fill>
    <fill>
      <patternFill patternType="solid">
        <fgColor rgb="FFFFEB9C"/>
        <bgColor indexed="64"/>
      </patternFill>
    </fill>
    <fill>
      <patternFill patternType="solid">
        <fgColor indexed="18"/>
        <bgColor indexed="64"/>
      </patternFill>
    </fill>
    <fill>
      <patternFill patternType="solid">
        <fgColor indexed="50"/>
        <bgColor indexed="64"/>
      </patternFill>
    </fill>
    <fill>
      <patternFill patternType="solid">
        <fgColor indexed="21"/>
        <bgColor indexed="64"/>
      </patternFill>
    </fill>
    <fill>
      <patternFill patternType="lightUp">
        <fgColor indexed="48"/>
        <bgColor indexed="30"/>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3" tint="0.39998000860214233"/>
        <bgColor indexed="64"/>
      </patternFill>
    </fill>
    <fill>
      <patternFill patternType="solid">
        <fgColor rgb="FFBFBFBF"/>
        <bgColor indexed="64"/>
      </patternFill>
    </fill>
    <fill>
      <patternFill patternType="solid">
        <fgColor rgb="FFBFBFBF"/>
        <bgColor indexed="64"/>
      </patternFill>
    </fill>
    <fill>
      <patternFill patternType="solid">
        <fgColor rgb="FFFFFFFF"/>
        <bgColor indexed="64"/>
      </patternFill>
    </fill>
  </fills>
  <borders count="54">
    <border>
      <left/>
      <right/>
      <top/>
      <bottom/>
      <diagonal/>
    </border>
    <border>
      <left/>
      <right style="thin">
        <color indexed="45"/>
      </right>
      <top style="thin">
        <color indexed="63"/>
      </top>
      <bottom style="thin">
        <color indexed="18"/>
      </bottom>
    </border>
    <border>
      <left/>
      <right/>
      <top/>
      <bottom style="thin">
        <color indexed="18"/>
      </bottom>
    </border>
    <border>
      <left style="thin">
        <color indexed="22"/>
      </left>
      <right style="thin">
        <color indexed="22"/>
      </right>
      <top style="thin">
        <color indexed="22"/>
      </top>
      <bottom style="thin">
        <color indexed="22"/>
      </bottom>
    </border>
    <border>
      <left style="thin">
        <color rgb="FFDDDDDD"/>
      </left>
      <right style="thin">
        <color rgb="FFDDDDDD"/>
      </right>
      <top style="thin">
        <color rgb="FFDDDDDD"/>
      </top>
      <bottom style="thin">
        <color rgb="FFDDDDDD"/>
      </bottom>
    </border>
    <border>
      <left/>
      <right/>
      <top style="thin">
        <color indexed="60"/>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color indexed="10"/>
      </left>
      <right/>
      <top style="thick">
        <color indexed="10"/>
      </top>
      <bottom/>
    </border>
    <border>
      <left style="thin"/>
      <right>
        <color indexed="63"/>
      </right>
      <top style="thin"/>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56"/>
      </bottom>
    </border>
    <border>
      <left>
        <color indexed="63"/>
      </left>
      <right>
        <color indexed="63"/>
      </right>
      <top>
        <color indexed="63"/>
      </top>
      <bottom style="thick">
        <color indexed="22"/>
      </bottom>
    </border>
    <border>
      <left>
        <color indexed="63"/>
      </left>
      <right>
        <color indexed="63"/>
      </right>
      <top>
        <color indexed="63"/>
      </top>
      <bottom style="thick">
        <color indexed="27"/>
      </bottom>
    </border>
    <border>
      <left>
        <color indexed="63"/>
      </left>
      <right>
        <color indexed="63"/>
      </right>
      <top>
        <color indexed="63"/>
      </top>
      <bottom style="medium">
        <color indexed="30"/>
      </bottom>
    </border>
    <border>
      <left>
        <color indexed="63"/>
      </left>
      <right>
        <color indexed="63"/>
      </right>
      <top>
        <color indexed="63"/>
      </top>
      <bottom style="medium">
        <color indexed="27"/>
      </bottom>
    </border>
    <border>
      <left style="thin"/>
      <right/>
      <top style="thin"/>
      <bottom style="thin"/>
    </border>
    <border>
      <left style="thin">
        <color rgb="FF7F7F7F"/>
      </left>
      <right style="thin">
        <color rgb="FF7F7F7F"/>
      </right>
      <top style="thin">
        <color rgb="FF7F7F7F"/>
      </top>
      <bottom style="thin">
        <color rgb="FF7F7F7F"/>
      </bottom>
    </border>
    <border>
      <left style="thin"/>
      <right style="thin"/>
      <top/>
      <bottom/>
    </border>
    <border>
      <left style="thin"/>
      <right style="thin"/>
      <top style="thin"/>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color indexed="63"/>
      </right>
      <top>
        <color indexed="63"/>
      </top>
      <bottom style="medium"/>
    </border>
    <border>
      <left>
        <color indexed="63"/>
      </left>
      <right>
        <color indexed="63"/>
      </right>
      <top>
        <color indexed="63"/>
      </top>
      <bottom style="thin">
        <color indexed="55"/>
      </bottom>
    </border>
    <border>
      <left style="thin">
        <color indexed="51"/>
      </left>
      <right style="thin">
        <color indexed="51"/>
      </right>
      <top/>
      <bottom/>
    </border>
    <border>
      <left>
        <color indexed="63"/>
      </left>
      <right>
        <color indexed="63"/>
      </right>
      <top style="thin">
        <color indexed="62"/>
      </top>
      <bottom style="double">
        <color indexed="62"/>
      </bottom>
    </border>
    <border>
      <left>
        <color indexed="63"/>
      </left>
      <right>
        <color indexed="63"/>
      </right>
      <top style="thin">
        <color indexed="56"/>
      </top>
      <bottom style="double">
        <color indexed="56"/>
      </bottom>
    </border>
    <border>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right/>
      <top style="medium"/>
      <bottom style="medium"/>
    </border>
    <border>
      <left style="medium"/>
      <right>
        <color indexed="63"/>
      </right>
      <top style="medium"/>
      <bottom style="thin"/>
    </border>
    <border>
      <left/>
      <right style="medium"/>
      <top style="thin"/>
      <bottom style="medium"/>
    </border>
    <border>
      <left style="medium"/>
      <right/>
      <top style="thin"/>
      <bottom style="medium"/>
    </border>
    <border>
      <left style="medium"/>
      <right>
        <color indexed="63"/>
      </right>
      <top>
        <color indexed="63"/>
      </top>
      <bottom>
        <color indexed="63"/>
      </bottom>
    </border>
    <border>
      <left>
        <color indexed="63"/>
      </left>
      <right>
        <color indexed="63"/>
      </right>
      <top style="dotted"/>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s>
  <cellStyleXfs count="8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2" fontId="5" fillId="2" borderId="1">
      <alignment/>
      <protection/>
    </xf>
    <xf numFmtId="0" fontId="40" fillId="0" borderId="0">
      <alignment/>
      <protection/>
    </xf>
    <xf numFmtId="0" fontId="5" fillId="0" borderId="2">
      <alignment/>
      <protection/>
    </xf>
    <xf numFmtId="0" fontId="0" fillId="0" borderId="0">
      <alignment vertical="center"/>
      <protection/>
    </xf>
    <xf numFmtId="0" fontId="11" fillId="3" borderId="0" applyNumberFormat="0" applyBorder="0" applyAlignment="0" applyProtection="0"/>
    <xf numFmtId="0" fontId="65" fillId="4" borderId="0" applyNumberFormat="0" applyBorder="0" applyAlignment="0" applyProtection="0"/>
    <xf numFmtId="0" fontId="11" fillId="5" borderId="0" applyNumberFormat="0" applyBorder="0" applyAlignment="0" applyProtection="0"/>
    <xf numFmtId="0" fontId="65" fillId="6" borderId="0" applyNumberFormat="0" applyBorder="0" applyAlignment="0" applyProtection="0"/>
    <xf numFmtId="0" fontId="11" fillId="7" borderId="0" applyNumberFormat="0" applyBorder="0" applyAlignment="0" applyProtection="0"/>
    <xf numFmtId="0" fontId="65" fillId="8" borderId="0" applyNumberFormat="0" applyBorder="0" applyAlignment="0" applyProtection="0"/>
    <xf numFmtId="0" fontId="11" fillId="2" borderId="0" applyNumberFormat="0" applyBorder="0" applyAlignment="0" applyProtection="0"/>
    <xf numFmtId="0" fontId="65" fillId="9" borderId="0" applyNumberFormat="0" applyBorder="0" applyAlignment="0" applyProtection="0"/>
    <xf numFmtId="0" fontId="11" fillId="10" borderId="0" applyNumberFormat="0" applyBorder="0" applyAlignment="0" applyProtection="0"/>
    <xf numFmtId="0" fontId="65" fillId="10" borderId="0" applyNumberFormat="0" applyBorder="0" applyAlignment="0" applyProtection="0"/>
    <xf numFmtId="0" fontId="11" fillId="9" borderId="0" applyNumberFormat="0" applyBorder="0" applyAlignment="0" applyProtection="0"/>
    <xf numFmtId="0" fontId="65" fillId="8"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65" fillId="10" borderId="0" applyNumberFormat="0" applyBorder="0" applyAlignment="0" applyProtection="0"/>
    <xf numFmtId="0" fontId="11" fillId="6" borderId="0" applyNumberFormat="0" applyBorder="0" applyAlignment="0" applyProtection="0"/>
    <xf numFmtId="0" fontId="65" fillId="6" borderId="0" applyNumberFormat="0" applyBorder="0" applyAlignment="0" applyProtection="0"/>
    <xf numFmtId="0" fontId="11" fillId="11" borderId="0" applyNumberFormat="0" applyBorder="0" applyAlignment="0" applyProtection="0"/>
    <xf numFmtId="0" fontId="65" fillId="12" borderId="0" applyNumberFormat="0" applyBorder="0" applyAlignment="0" applyProtection="0"/>
    <xf numFmtId="0" fontId="11" fillId="2" borderId="0" applyNumberFormat="0" applyBorder="0" applyAlignment="0" applyProtection="0"/>
    <xf numFmtId="0" fontId="65" fillId="5" borderId="0" applyNumberFormat="0" applyBorder="0" applyAlignment="0" applyProtection="0"/>
    <xf numFmtId="0" fontId="11" fillId="4" borderId="0" applyNumberFormat="0" applyBorder="0" applyAlignment="0" applyProtection="0"/>
    <xf numFmtId="0" fontId="128" fillId="13" borderId="0" applyNumberFormat="0" applyBorder="0" applyAlignment="0" applyProtection="0"/>
    <xf numFmtId="0" fontId="65" fillId="10" borderId="0" applyNumberFormat="0" applyBorder="0" applyAlignment="0" applyProtection="0"/>
    <xf numFmtId="0" fontId="11" fillId="14" borderId="0" applyNumberFormat="0" applyBorder="0" applyAlignment="0" applyProtection="0"/>
    <xf numFmtId="0" fontId="65" fillId="8"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2" fillId="15" borderId="0" applyNumberFormat="0" applyBorder="0" applyAlignment="0" applyProtection="0"/>
    <xf numFmtId="0" fontId="66" fillId="10" borderId="0" applyNumberFormat="0" applyBorder="0" applyAlignment="0" applyProtection="0"/>
    <xf numFmtId="0" fontId="12" fillId="6" borderId="0" applyNumberFormat="0" applyBorder="0" applyAlignment="0" applyProtection="0"/>
    <xf numFmtId="0" fontId="66" fillId="16" borderId="0" applyNumberFormat="0" applyBorder="0" applyAlignment="0" applyProtection="0"/>
    <xf numFmtId="0" fontId="12" fillId="11" borderId="0" applyNumberFormat="0" applyBorder="0" applyAlignment="0" applyProtection="0"/>
    <xf numFmtId="0" fontId="66" fillId="14" borderId="0" applyNumberFormat="0" applyBorder="0" applyAlignment="0" applyProtection="0"/>
    <xf numFmtId="0" fontId="12" fillId="17" borderId="0" applyNumberFormat="0" applyBorder="0" applyAlignment="0" applyProtection="0"/>
    <xf numFmtId="0" fontId="66" fillId="5" borderId="0" applyNumberFormat="0" applyBorder="0" applyAlignment="0" applyProtection="0"/>
    <xf numFmtId="0" fontId="12" fillId="18" borderId="0" applyNumberFormat="0" applyBorder="0" applyAlignment="0" applyProtection="0"/>
    <xf numFmtId="0" fontId="66" fillId="10" borderId="0" applyNumberFormat="0" applyBorder="0" applyAlignment="0" applyProtection="0"/>
    <xf numFmtId="0" fontId="12" fillId="19" borderId="0" applyNumberFormat="0" applyBorder="0" applyAlignment="0" applyProtection="0"/>
    <xf numFmtId="0" fontId="66" fillId="6"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20" borderId="0" applyNumberFormat="0" applyBorder="0" applyAlignment="0" applyProtection="0"/>
    <xf numFmtId="0" fontId="66" fillId="21" borderId="0" applyNumberFormat="0" applyBorder="0" applyAlignment="0" applyProtection="0"/>
    <xf numFmtId="0" fontId="12" fillId="22" borderId="0" applyNumberFormat="0" applyBorder="0" applyAlignment="0" applyProtection="0"/>
    <xf numFmtId="0" fontId="66" fillId="16" borderId="0" applyNumberFormat="0" applyBorder="0" applyAlignment="0" applyProtection="0"/>
    <xf numFmtId="0" fontId="12" fillId="23" borderId="0" applyNumberFormat="0" applyBorder="0" applyAlignment="0" applyProtection="0"/>
    <xf numFmtId="0" fontId="66" fillId="14" borderId="0" applyNumberFormat="0" applyBorder="0" applyAlignment="0" applyProtection="0"/>
    <xf numFmtId="0" fontId="12" fillId="17" borderId="0" applyNumberFormat="0" applyBorder="0" applyAlignment="0" applyProtection="0"/>
    <xf numFmtId="0" fontId="66" fillId="24" borderId="0" applyNumberFormat="0" applyBorder="0" applyAlignment="0" applyProtection="0"/>
    <xf numFmtId="0" fontId="12" fillId="18" borderId="0" applyNumberFormat="0" applyBorder="0" applyAlignment="0" applyProtection="0"/>
    <xf numFmtId="0" fontId="66" fillId="18" borderId="0" applyNumberFormat="0" applyBorder="0" applyAlignment="0" applyProtection="0"/>
    <xf numFmtId="0" fontId="12" fillId="16" borderId="0" applyNumberFormat="0" applyBorder="0" applyAlignment="0" applyProtection="0"/>
    <xf numFmtId="0" fontId="66" fillId="22" borderId="0" applyNumberFormat="0" applyBorder="0" applyAlignment="0" applyProtection="0"/>
    <xf numFmtId="0" fontId="0" fillId="8" borderId="3" applyNumberFormat="0" applyFont="0" applyAlignment="0" applyProtection="0"/>
    <xf numFmtId="0" fontId="0" fillId="8" borderId="3" applyNumberFormat="0" applyFont="0" applyAlignment="0" applyProtection="0"/>
    <xf numFmtId="0" fontId="0" fillId="8" borderId="3" applyNumberFormat="0" applyFont="0" applyAlignment="0" applyProtection="0"/>
    <xf numFmtId="180" fontId="59" fillId="0" borderId="0" applyNumberFormat="0" applyFill="0" applyBorder="0" applyAlignment="0" applyProtection="0"/>
    <xf numFmtId="3" fontId="118" fillId="0" borderId="4">
      <alignment/>
      <protection/>
    </xf>
    <xf numFmtId="0" fontId="67" fillId="0" borderId="0">
      <alignment/>
      <protection/>
    </xf>
    <xf numFmtId="0" fontId="13" fillId="5" borderId="0" applyNumberFormat="0" applyBorder="0" applyAlignment="0" applyProtection="0"/>
    <xf numFmtId="0" fontId="129" fillId="25" borderId="0" applyNumberFormat="0" applyBorder="0" applyAlignment="0" applyProtection="0"/>
    <xf numFmtId="0" fontId="68" fillId="2" borderId="0" applyNumberFormat="0" applyBorder="0" applyAlignment="0" applyProtection="0"/>
    <xf numFmtId="3" fontId="0" fillId="0" borderId="5" applyNumberFormat="0" applyFont="0" applyFill="0" applyBorder="0" applyAlignment="0" applyProtection="0"/>
    <xf numFmtId="0" fontId="50" fillId="26" borderId="6" applyNumberFormat="0" applyAlignment="0" applyProtection="0"/>
    <xf numFmtId="0" fontId="14" fillId="27" borderId="6" applyNumberFormat="0" applyAlignment="0" applyProtection="0"/>
    <xf numFmtId="0" fontId="18" fillId="7" borderId="0" applyNumberFormat="0" applyBorder="0" applyAlignment="0" applyProtection="0"/>
    <xf numFmtId="0" fontId="18" fillId="10" borderId="0" applyNumberFormat="0" applyBorder="0" applyAlignment="0" applyProtection="0"/>
    <xf numFmtId="0" fontId="14" fillId="27" borderId="6" applyNumberFormat="0" applyAlignment="0" applyProtection="0"/>
    <xf numFmtId="0" fontId="69" fillId="27" borderId="6" applyNumberFormat="0" applyAlignment="0" applyProtection="0"/>
    <xf numFmtId="0" fontId="15" fillId="28" borderId="7" applyNumberFormat="0" applyAlignment="0" applyProtection="0"/>
    <xf numFmtId="0" fontId="70" fillId="28" borderId="7" applyNumberFormat="0" applyAlignment="0" applyProtection="0"/>
    <xf numFmtId="3" fontId="61" fillId="27" borderId="8" applyFont="0" applyFill="0" applyProtection="0">
      <alignment horizontal="right"/>
    </xf>
    <xf numFmtId="0" fontId="111" fillId="29" borderId="0" applyNumberFormat="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62" fillId="0" borderId="0" applyFont="0" applyFill="0" applyBorder="0" applyAlignment="0" applyProtection="0"/>
    <xf numFmtId="186" fontId="0" fillId="0" borderId="0" applyFont="0" applyFill="0" applyBorder="0" applyAlignment="0" applyProtection="0"/>
    <xf numFmtId="43" fontId="0" fillId="0" borderId="0" applyFont="0" applyFill="0" applyBorder="0" applyAlignment="0" applyProtection="0"/>
    <xf numFmtId="186" fontId="57" fillId="0" borderId="0" applyFont="0" applyFill="0" applyBorder="0" applyAlignment="0" applyProtection="0"/>
    <xf numFmtId="186" fontId="0" fillId="0" borderId="0" applyFont="0" applyFill="0" applyBorder="0" applyAlignment="0" applyProtection="0"/>
    <xf numFmtId="186"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0" fillId="0" borderId="0" applyFont="0" applyFill="0" applyBorder="0" applyAlignment="0" applyProtection="0"/>
    <xf numFmtId="43" fontId="13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43" fontId="0" fillId="0" borderId="0" applyFont="0" applyFill="0" applyBorder="0" applyAlignment="0" applyProtection="0"/>
    <xf numFmtId="186" fontId="0" fillId="0" borderId="0" applyFont="0" applyFill="0" applyBorder="0" applyAlignment="0" applyProtection="0"/>
    <xf numFmtId="43"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13" fillId="2" borderId="0" applyNumberFormat="0" applyBorder="0" applyAlignment="0" applyProtection="0"/>
    <xf numFmtId="0" fontId="71" fillId="26" borderId="9" applyNumberFormat="0" applyFont="0" applyFill="0" applyBorder="0" applyAlignment="0" applyProtection="0"/>
    <xf numFmtId="1" fontId="72" fillId="0" borderId="10">
      <alignment horizontal="centerContinuous"/>
      <protection/>
    </xf>
    <xf numFmtId="38" fontId="40" fillId="0" borderId="0" applyFont="0" applyFill="0" applyBorder="0" applyAlignment="0" applyProtection="0"/>
    <xf numFmtId="40" fontId="40" fillId="0" borderId="0" applyFont="0" applyFill="0" applyBorder="0" applyAlignment="0" applyProtection="0"/>
    <xf numFmtId="0" fontId="73" fillId="0" borderId="0" applyFont="0" applyFill="0" applyBorder="0" applyAlignment="0" applyProtection="0"/>
    <xf numFmtId="0" fontId="16" fillId="0" borderId="0" applyNumberFormat="0" applyFill="0" applyBorder="0" applyAlignment="0" applyProtection="0"/>
    <xf numFmtId="0" fontId="74" fillId="0" borderId="0" applyNumberFormat="0" applyFill="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4" borderId="0" applyNumberFormat="0" applyBorder="0" applyAlignment="0" applyProtection="0"/>
    <xf numFmtId="0" fontId="12" fillId="24" borderId="0" applyNumberFormat="0" applyBorder="0" applyAlignment="0" applyProtection="0"/>
    <xf numFmtId="0" fontId="12" fillId="22" borderId="0" applyNumberFormat="0" applyBorder="0" applyAlignment="0" applyProtection="0"/>
    <xf numFmtId="0" fontId="17" fillId="0" borderId="0" applyNumberFormat="0" applyFill="0" applyBorder="0" applyAlignment="0" applyProtection="0"/>
    <xf numFmtId="180" fontId="32" fillId="0" borderId="0">
      <alignment/>
      <protection/>
    </xf>
    <xf numFmtId="0" fontId="18" fillId="10" borderId="0" applyNumberFormat="0" applyBorder="0" applyAlignment="0" applyProtection="0"/>
    <xf numFmtId="0" fontId="75" fillId="10" borderId="0" applyNumberFormat="0" applyBorder="0" applyAlignment="0" applyProtection="0"/>
    <xf numFmtId="3" fontId="43" fillId="0" borderId="0">
      <alignment/>
      <protection/>
    </xf>
    <xf numFmtId="0" fontId="0" fillId="26" borderId="8" applyNumberFormat="0" applyFont="0" applyBorder="0" applyAlignment="0" applyProtection="0"/>
    <xf numFmtId="0" fontId="53" fillId="0" borderId="11" applyNumberFormat="0" applyFill="0" applyAlignment="0" applyProtection="0"/>
    <xf numFmtId="0" fontId="76" fillId="0" borderId="12" applyNumberFormat="0" applyFill="0" applyAlignment="0" applyProtection="0"/>
    <xf numFmtId="0" fontId="54" fillId="0" borderId="13" applyNumberFormat="0" applyFill="0" applyAlignment="0" applyProtection="0"/>
    <xf numFmtId="0" fontId="77" fillId="0" borderId="14" applyNumberFormat="0" applyFill="0" applyAlignment="0" applyProtection="0"/>
    <xf numFmtId="0" fontId="55" fillId="0" borderId="15" applyNumberFormat="0" applyFill="0" applyAlignment="0" applyProtection="0"/>
    <xf numFmtId="0" fontId="78" fillId="0" borderId="16" applyNumberFormat="0" applyFill="0" applyAlignment="0" applyProtection="0"/>
    <xf numFmtId="0" fontId="55" fillId="0" borderId="0" applyNumberFormat="0" applyFill="0" applyBorder="0" applyAlignment="0" applyProtection="0"/>
    <xf numFmtId="0" fontId="78" fillId="0" borderId="0" applyNumberFormat="0" applyFill="0" applyBorder="0" applyAlignment="0" applyProtection="0"/>
    <xf numFmtId="0" fontId="35" fillId="27" borderId="17" applyFont="0" applyBorder="0">
      <alignment horizontal="center" wrapText="1"/>
      <protection/>
    </xf>
    <xf numFmtId="3" fontId="0" fillId="9" borderId="8" applyFont="0" applyProtection="0">
      <alignment horizontal="right"/>
    </xf>
    <xf numFmtId="10" fontId="0" fillId="9" borderId="8" applyFont="0" applyProtection="0">
      <alignment horizontal="right"/>
    </xf>
    <xf numFmtId="9" fontId="0" fillId="9" borderId="8" applyFont="0" applyProtection="0">
      <alignment horizontal="right"/>
    </xf>
    <xf numFmtId="0" fontId="0" fillId="9" borderId="17" applyNumberFormat="0" applyFont="0" applyBorder="0" applyAlignment="0" applyProtection="0"/>
    <xf numFmtId="180" fontId="60" fillId="0" borderId="0" applyNumberFormat="0" applyFill="0" applyBorder="0" applyAlignment="0" applyProtection="0"/>
    <xf numFmtId="0" fontId="22" fillId="0" borderId="0" applyNumberFormat="0" applyFill="0" applyBorder="0" applyAlignment="0" applyProtection="0"/>
    <xf numFmtId="0" fontId="113" fillId="0" borderId="0" applyNumberFormat="0" applyFill="0" applyBorder="0" applyAlignment="0" applyProtection="0"/>
    <xf numFmtId="0" fontId="23" fillId="9" borderId="6" applyNumberFormat="0" applyAlignment="0" applyProtection="0"/>
    <xf numFmtId="180" fontId="131" fillId="30" borderId="18" applyNumberFormat="0" applyAlignment="0" applyProtection="0"/>
    <xf numFmtId="0" fontId="23" fillId="12" borderId="6" applyNumberFormat="0" applyAlignment="0" applyProtection="0"/>
    <xf numFmtId="0" fontId="23" fillId="12" borderId="6" applyNumberFormat="0" applyAlignment="0" applyProtection="0"/>
    <xf numFmtId="0" fontId="79" fillId="12" borderId="6" applyNumberFormat="0" applyAlignment="0" applyProtection="0"/>
    <xf numFmtId="10" fontId="80" fillId="0" borderId="0">
      <alignment/>
      <protection locked="0"/>
    </xf>
    <xf numFmtId="190" fontId="0" fillId="31" borderId="8" applyFont="0" applyAlignment="0">
      <protection locked="0"/>
    </xf>
    <xf numFmtId="15" fontId="80" fillId="0" borderId="0">
      <alignment/>
      <protection locked="0"/>
    </xf>
    <xf numFmtId="2" fontId="80" fillId="0" borderId="19">
      <alignment/>
      <protection locked="0"/>
    </xf>
    <xf numFmtId="3" fontId="0" fillId="31" borderId="8" applyFont="0">
      <alignment horizontal="right"/>
      <protection locked="0"/>
    </xf>
    <xf numFmtId="172" fontId="0" fillId="31" borderId="8" applyFont="0">
      <alignment horizontal="right"/>
      <protection locked="0"/>
    </xf>
    <xf numFmtId="191" fontId="0" fillId="32" borderId="8" applyProtection="0">
      <alignment/>
    </xf>
    <xf numFmtId="10" fontId="0" fillId="31" borderId="8" applyFont="0">
      <alignment horizontal="right"/>
      <protection locked="0"/>
    </xf>
    <xf numFmtId="9" fontId="0" fillId="31" borderId="20" applyFont="0">
      <alignment horizontal="right"/>
      <protection locked="0"/>
    </xf>
    <xf numFmtId="177" fontId="0" fillId="31" borderId="8">
      <alignment horizontal="right"/>
      <protection locked="0"/>
    </xf>
    <xf numFmtId="175" fontId="0" fillId="31" borderId="20" applyFont="0">
      <alignment horizontal="right"/>
      <protection locked="0"/>
    </xf>
    <xf numFmtId="0" fontId="0" fillId="31" borderId="8" applyFont="0">
      <alignment horizontal="center" wrapText="1"/>
      <protection locked="0"/>
    </xf>
    <xf numFmtId="49" fontId="0" fillId="31" borderId="8" applyFont="0" applyAlignment="0">
      <protection locked="0"/>
    </xf>
    <xf numFmtId="0" fontId="80" fillId="0" borderId="0">
      <alignment/>
      <protection locked="0"/>
    </xf>
    <xf numFmtId="0" fontId="51" fillId="0" borderId="21"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81" fillId="0" borderId="22" applyNumberFormat="0" applyFill="0" applyAlignment="0" applyProtection="0"/>
    <xf numFmtId="181" fontId="44" fillId="0" borderId="23" applyBorder="0">
      <alignment horizontal="right"/>
      <protection/>
    </xf>
    <xf numFmtId="203" fontId="0" fillId="0" borderId="0" applyFont="0" applyFill="0" applyBorder="0" applyAlignment="0" applyProtection="0"/>
    <xf numFmtId="204"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0" fontId="25" fillId="12" borderId="0" applyNumberFormat="0" applyBorder="0" applyAlignment="0" applyProtection="0"/>
    <xf numFmtId="0" fontId="122" fillId="33" borderId="0" applyNumberFormat="0" applyBorder="0" applyAlignment="0" applyProtection="0"/>
    <xf numFmtId="0" fontId="82" fillId="12" borderId="0" applyNumberFormat="0" applyBorder="0" applyAlignment="0" applyProtection="0"/>
    <xf numFmtId="0" fontId="83" fillId="0" borderId="0">
      <alignment/>
      <protection/>
    </xf>
    <xf numFmtId="0" fontId="0" fillId="0" borderId="0">
      <alignment/>
      <protection/>
    </xf>
    <xf numFmtId="0" fontId="0" fillId="0" borderId="0">
      <alignment/>
      <protection/>
    </xf>
    <xf numFmtId="0" fontId="132" fillId="0" borderId="0">
      <alignment/>
      <protection/>
    </xf>
    <xf numFmtId="0" fontId="132" fillId="0" borderId="0">
      <alignment/>
      <protection/>
    </xf>
    <xf numFmtId="0" fontId="132" fillId="0" borderId="0">
      <alignment/>
      <protection/>
    </xf>
    <xf numFmtId="0" fontId="0" fillId="0" borderId="0">
      <alignment/>
      <protection/>
    </xf>
    <xf numFmtId="0" fontId="132" fillId="0" borderId="0">
      <alignment/>
      <protection/>
    </xf>
    <xf numFmtId="0" fontId="132" fillId="0" borderId="0">
      <alignment/>
      <protection/>
    </xf>
    <xf numFmtId="0" fontId="132" fillId="0" borderId="0">
      <alignment/>
      <protection/>
    </xf>
    <xf numFmtId="0" fontId="0" fillId="0" borderId="0">
      <alignment/>
      <protection/>
    </xf>
    <xf numFmtId="0" fontId="0" fillId="0" borderId="0">
      <alignment wrapText="1"/>
      <protection/>
    </xf>
    <xf numFmtId="0" fontId="0" fillId="0" borderId="0">
      <alignment wrapText="1"/>
      <protection/>
    </xf>
    <xf numFmtId="0" fontId="132" fillId="0" borderId="0">
      <alignment/>
      <protection/>
    </xf>
    <xf numFmtId="0" fontId="0" fillId="0" borderId="0">
      <alignment/>
      <protection/>
    </xf>
    <xf numFmtId="0" fontId="132" fillId="0" borderId="0">
      <alignment/>
      <protection/>
    </xf>
    <xf numFmtId="0" fontId="0" fillId="0" borderId="0">
      <alignment/>
      <protection/>
    </xf>
    <xf numFmtId="0" fontId="62"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horizontal="left" wrapText="1"/>
      <protection/>
    </xf>
    <xf numFmtId="0" fontId="0" fillId="0" borderId="0">
      <alignment/>
      <protection/>
    </xf>
    <xf numFmtId="0" fontId="0" fillId="0" borderId="0">
      <alignment horizontal="left" wrapText="1"/>
      <protection/>
    </xf>
    <xf numFmtId="0" fontId="0" fillId="0" borderId="0">
      <alignment horizontal="left" wrapText="1"/>
      <protection/>
    </xf>
    <xf numFmtId="0" fontId="128" fillId="0" borderId="0">
      <alignment/>
      <protection/>
    </xf>
    <xf numFmtId="0" fontId="26" fillId="0" borderId="0">
      <alignment/>
      <protection/>
    </xf>
    <xf numFmtId="188" fontId="128" fillId="0" borderId="0">
      <alignment/>
      <protection/>
    </xf>
    <xf numFmtId="0" fontId="0" fillId="0" borderId="0">
      <alignment/>
      <protection/>
    </xf>
    <xf numFmtId="0" fontId="0"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188" fontId="0" fillId="0" borderId="0">
      <alignment/>
      <protection/>
    </xf>
    <xf numFmtId="180" fontId="0"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0"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180" fontId="42" fillId="0" borderId="0">
      <alignment/>
      <protection/>
    </xf>
    <xf numFmtId="180" fontId="42" fillId="0" borderId="0">
      <alignment/>
      <protection/>
    </xf>
    <xf numFmtId="0" fontId="0" fillId="0" borderId="0">
      <alignment/>
      <protection/>
    </xf>
    <xf numFmtId="0" fontId="0"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3" fillId="0" borderId="0" applyNumberFormat="0" applyBorder="0" applyAlignment="0">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188" fontId="0" fillId="0" borderId="0">
      <alignment wrapText="1"/>
      <protection/>
    </xf>
    <xf numFmtId="188" fontId="0" fillId="0" borderId="0">
      <alignment wrapText="1"/>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57" fillId="0" borderId="0">
      <alignment/>
      <protection/>
    </xf>
    <xf numFmtId="0" fontId="132" fillId="0" borderId="0">
      <alignment/>
      <protection/>
    </xf>
    <xf numFmtId="0" fontId="6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0" fillId="0" borderId="0">
      <alignment/>
      <protection/>
    </xf>
    <xf numFmtId="180" fontId="0" fillId="0" borderId="0">
      <alignment/>
      <protection/>
    </xf>
    <xf numFmtId="180" fontId="0" fillId="0" borderId="0">
      <alignment/>
      <protection/>
    </xf>
    <xf numFmtId="180" fontId="134" fillId="0" borderId="0">
      <alignment/>
      <protection/>
    </xf>
    <xf numFmtId="180" fontId="134" fillId="0" borderId="0">
      <alignment/>
      <protection/>
    </xf>
    <xf numFmtId="0" fontId="0" fillId="0" borderId="0">
      <alignment/>
      <protection/>
    </xf>
    <xf numFmtId="0" fontId="0" fillId="0" borderId="0">
      <alignment horizontal="left" wrapText="1"/>
      <protection/>
    </xf>
    <xf numFmtId="180" fontId="42" fillId="0" borderId="0">
      <alignment/>
      <protection/>
    </xf>
    <xf numFmtId="180" fontId="134" fillId="0" borderId="0">
      <alignment/>
      <protection/>
    </xf>
    <xf numFmtId="0" fontId="57" fillId="0" borderId="0">
      <alignment/>
      <protection/>
    </xf>
    <xf numFmtId="180" fontId="134" fillId="0" borderId="0">
      <alignment/>
      <protection/>
    </xf>
    <xf numFmtId="0" fontId="133" fillId="0" borderId="0" applyNumberFormat="0" applyBorder="0" applyAlignment="0">
      <protection/>
    </xf>
    <xf numFmtId="188" fontId="0" fillId="0" borderId="0">
      <alignment wrapText="1"/>
      <protection/>
    </xf>
    <xf numFmtId="0" fontId="0" fillId="0" borderId="0">
      <alignment/>
      <protection/>
    </xf>
    <xf numFmtId="0" fontId="135" fillId="0" borderId="0">
      <alignment/>
      <protection/>
    </xf>
    <xf numFmtId="0" fontId="130" fillId="0" borderId="0">
      <alignment/>
      <protection/>
    </xf>
    <xf numFmtId="0" fontId="0" fillId="0" borderId="0">
      <alignment/>
      <protection/>
    </xf>
    <xf numFmtId="180" fontId="42" fillId="0" borderId="0">
      <alignment/>
      <protection/>
    </xf>
    <xf numFmtId="180" fontId="134" fillId="0" borderId="0">
      <alignment/>
      <protection/>
    </xf>
    <xf numFmtId="188" fontId="0" fillId="0" borderId="0">
      <alignment wrapText="1"/>
      <protection/>
    </xf>
    <xf numFmtId="188" fontId="0" fillId="0" borderId="0">
      <alignment wrapText="1"/>
      <protection/>
    </xf>
    <xf numFmtId="0" fontId="130" fillId="0" borderId="0">
      <alignment/>
      <protection/>
    </xf>
    <xf numFmtId="0" fontId="0" fillId="0" borderId="0">
      <alignment horizontal="left" wrapText="1"/>
      <protection/>
    </xf>
    <xf numFmtId="0" fontId="130" fillId="0" borderId="0">
      <alignment/>
      <protection/>
    </xf>
    <xf numFmtId="0" fontId="135"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133" fillId="0" borderId="0" applyNumberFormat="0" applyBorder="0" applyAlignment="0">
      <protection/>
    </xf>
    <xf numFmtId="0" fontId="0" fillId="0" borderId="0">
      <alignment/>
      <protection/>
    </xf>
    <xf numFmtId="0" fontId="0" fillId="0" borderId="0">
      <alignment horizontal="left" wrapText="1"/>
      <protection/>
    </xf>
    <xf numFmtId="0" fontId="57" fillId="0" borderId="0">
      <alignment/>
      <protection/>
    </xf>
    <xf numFmtId="0" fontId="133" fillId="0" borderId="0" applyNumberFormat="0" applyBorder="0" applyAlignment="0">
      <protection/>
    </xf>
    <xf numFmtId="180" fontId="42" fillId="0" borderId="0">
      <alignment/>
      <protection/>
    </xf>
    <xf numFmtId="180" fontId="42" fillId="0" borderId="0">
      <alignment/>
      <protection/>
    </xf>
    <xf numFmtId="188" fontId="0" fillId="0" borderId="0">
      <alignment wrapText="1"/>
      <protection/>
    </xf>
    <xf numFmtId="0" fontId="133" fillId="0" borderId="0" applyNumberFormat="0" applyBorder="0" applyAlignment="0">
      <protection/>
    </xf>
    <xf numFmtId="0" fontId="132" fillId="0" borderId="0">
      <alignment/>
      <protection/>
    </xf>
    <xf numFmtId="0" fontId="132" fillId="0" borderId="0">
      <alignment/>
      <protection/>
    </xf>
    <xf numFmtId="0" fontId="132" fillId="0" borderId="0">
      <alignment/>
      <protection/>
    </xf>
    <xf numFmtId="188" fontId="0" fillId="0" borderId="0">
      <alignment wrapText="1"/>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180" fontId="4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0" fillId="0" borderId="0">
      <alignment/>
      <protection/>
    </xf>
    <xf numFmtId="0" fontId="132" fillId="0" borderId="0">
      <alignment/>
      <protection/>
    </xf>
    <xf numFmtId="0" fontId="133" fillId="0" borderId="0" applyNumberFormat="0" applyBorder="0" applyAlignment="0">
      <protection/>
    </xf>
    <xf numFmtId="180" fontId="42" fillId="0" borderId="0">
      <alignment/>
      <protection/>
    </xf>
    <xf numFmtId="180" fontId="134" fillId="0" borderId="0">
      <alignment/>
      <protection/>
    </xf>
    <xf numFmtId="0" fontId="0" fillId="0" borderId="0">
      <alignment/>
      <protection/>
    </xf>
    <xf numFmtId="0" fontId="57" fillId="0" borderId="0">
      <alignment/>
      <protection/>
    </xf>
    <xf numFmtId="0" fontId="130" fillId="0" borderId="0">
      <alignment/>
      <protection/>
    </xf>
    <xf numFmtId="0" fontId="130" fillId="0" borderId="0">
      <alignment/>
      <protection/>
    </xf>
    <xf numFmtId="180" fontId="134" fillId="0" borderId="0">
      <alignment/>
      <protection/>
    </xf>
    <xf numFmtId="180" fontId="134" fillId="0" borderId="0">
      <alignment/>
      <protection/>
    </xf>
    <xf numFmtId="180" fontId="134" fillId="0" borderId="0">
      <alignment/>
      <protection/>
    </xf>
    <xf numFmtId="180" fontId="42" fillId="0" borderId="0">
      <alignment/>
      <protection/>
    </xf>
    <xf numFmtId="180" fontId="134" fillId="0" borderId="0">
      <alignment/>
      <protection/>
    </xf>
    <xf numFmtId="0" fontId="0" fillId="0" borderId="0">
      <alignment/>
      <protection/>
    </xf>
    <xf numFmtId="180" fontId="42" fillId="0" borderId="0">
      <alignment/>
      <protection/>
    </xf>
    <xf numFmtId="180" fontId="134" fillId="0" borderId="0">
      <alignment/>
      <protection/>
    </xf>
    <xf numFmtId="0" fontId="132" fillId="0" borderId="0">
      <alignment/>
      <protection/>
    </xf>
    <xf numFmtId="0" fontId="132" fillId="0" borderId="0">
      <alignment/>
      <protection/>
    </xf>
    <xf numFmtId="0" fontId="132" fillId="0" borderId="0">
      <alignment/>
      <protection/>
    </xf>
    <xf numFmtId="180" fontId="42" fillId="0" borderId="0">
      <alignment/>
      <protection/>
    </xf>
    <xf numFmtId="180" fontId="134" fillId="0" borderId="0">
      <alignment/>
      <protection/>
    </xf>
    <xf numFmtId="0" fontId="132" fillId="0" borderId="0">
      <alignment/>
      <protection/>
    </xf>
    <xf numFmtId="0" fontId="132" fillId="0" borderId="0">
      <alignment/>
      <protection/>
    </xf>
    <xf numFmtId="0" fontId="132" fillId="0" borderId="0">
      <alignment/>
      <protection/>
    </xf>
    <xf numFmtId="0" fontId="132" fillId="0" borderId="0">
      <alignment/>
      <protection/>
    </xf>
    <xf numFmtId="0" fontId="57" fillId="0" borderId="0">
      <alignment/>
      <protection/>
    </xf>
    <xf numFmtId="0" fontId="57" fillId="0" borderId="0">
      <alignment/>
      <protection/>
    </xf>
    <xf numFmtId="180" fontId="42" fillId="0" borderId="0">
      <alignment/>
      <protection/>
    </xf>
    <xf numFmtId="0" fontId="0" fillId="0" borderId="0">
      <alignment/>
      <protection/>
    </xf>
    <xf numFmtId="0" fontId="133" fillId="0" borderId="0" applyNumberFormat="0" applyBorder="0" applyAlignment="0">
      <protection/>
    </xf>
    <xf numFmtId="0" fontId="0" fillId="0" borderId="0">
      <alignment/>
      <protection/>
    </xf>
    <xf numFmtId="0" fontId="0" fillId="0" borderId="0">
      <alignment/>
      <protection/>
    </xf>
    <xf numFmtId="0" fontId="133" fillId="0" borderId="0" applyNumberFormat="0" applyBorder="0" applyAlignment="0">
      <protection/>
    </xf>
    <xf numFmtId="0" fontId="128" fillId="0" borderId="0">
      <alignment/>
      <protection/>
    </xf>
    <xf numFmtId="0" fontId="0" fillId="0" borderId="0">
      <alignment/>
      <protection/>
    </xf>
    <xf numFmtId="0" fontId="32" fillId="0" borderId="0">
      <alignment/>
      <protection/>
    </xf>
    <xf numFmtId="0" fontId="26" fillId="0" borderId="0">
      <alignment/>
      <protection/>
    </xf>
    <xf numFmtId="0" fontId="27" fillId="0" borderId="0">
      <alignment/>
      <protection/>
    </xf>
    <xf numFmtId="0" fontId="27" fillId="0" borderId="0">
      <alignment/>
      <protection/>
    </xf>
    <xf numFmtId="0" fontId="57" fillId="0" borderId="0">
      <alignment/>
      <protection/>
    </xf>
    <xf numFmtId="0" fontId="0" fillId="0" borderId="0">
      <alignment horizontal="left" wrapText="1"/>
      <protection/>
    </xf>
    <xf numFmtId="0" fontId="26" fillId="0" borderId="0">
      <alignment/>
      <protection/>
    </xf>
    <xf numFmtId="0" fontId="26" fillId="8" borderId="3" applyNumberFormat="0" applyFont="0" applyAlignment="0" applyProtection="0"/>
    <xf numFmtId="0" fontId="40" fillId="8" borderId="3" applyNumberFormat="0" applyFont="0" applyAlignment="0" applyProtection="0"/>
    <xf numFmtId="3" fontId="0" fillId="7" borderId="8">
      <alignment horizontal="right"/>
      <protection locked="0"/>
    </xf>
    <xf numFmtId="172" fontId="0" fillId="7" borderId="8">
      <alignment horizontal="right"/>
      <protection locked="0"/>
    </xf>
    <xf numFmtId="10" fontId="0" fillId="7" borderId="8" applyFont="0">
      <alignment horizontal="right"/>
      <protection locked="0"/>
    </xf>
    <xf numFmtId="9" fontId="0" fillId="7" borderId="8">
      <alignment horizontal="right"/>
      <protection locked="0"/>
    </xf>
    <xf numFmtId="177" fontId="0" fillId="7" borderId="8">
      <alignment horizontal="right"/>
      <protection locked="0"/>
    </xf>
    <xf numFmtId="175" fontId="0" fillId="7" borderId="20" applyFont="0">
      <alignment horizontal="right"/>
      <protection locked="0"/>
    </xf>
    <xf numFmtId="0" fontId="0" fillId="7" borderId="8">
      <alignment horizontal="center" wrapText="1"/>
      <protection/>
    </xf>
    <xf numFmtId="0" fontId="0" fillId="7" borderId="8" applyNumberFormat="0" applyFont="0">
      <alignment horizontal="center" wrapText="1"/>
      <protection locked="0"/>
    </xf>
    <xf numFmtId="0" fontId="28" fillId="26" borderId="24" applyNumberFormat="0" applyAlignment="0" applyProtection="0"/>
    <xf numFmtId="0" fontId="84" fillId="27" borderId="24" applyNumberFormat="0" applyAlignment="0" applyProtection="0"/>
    <xf numFmtId="40" fontId="36" fillId="27" borderId="0">
      <alignment horizontal="right"/>
      <protection/>
    </xf>
    <xf numFmtId="0" fontId="114" fillId="26" borderId="0">
      <alignment horizontal="right"/>
      <protection/>
    </xf>
    <xf numFmtId="0" fontId="111" fillId="34" borderId="25">
      <alignment/>
      <protection/>
    </xf>
    <xf numFmtId="0" fontId="115" fillId="0" borderId="0" applyBorder="0">
      <alignment horizontal="centerContinuous"/>
      <protection/>
    </xf>
    <xf numFmtId="0" fontId="116" fillId="0" borderId="0" applyBorder="0">
      <alignment horizontal="centerContinuous"/>
      <protection/>
    </xf>
    <xf numFmtId="0" fontId="85" fillId="0" borderId="23" applyNumberFormat="0">
      <alignment vertical="center"/>
      <protection/>
    </xf>
    <xf numFmtId="9" fontId="0" fillId="0" borderId="0" applyFont="0" applyFill="0" applyBorder="0" applyAlignment="0" applyProtection="0"/>
    <xf numFmtId="9" fontId="0"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62" fillId="0" borderId="0" applyFont="0" applyFill="0" applyBorder="0" applyAlignment="0" applyProtection="0"/>
    <xf numFmtId="9" fontId="130" fillId="0" borderId="0" applyFont="0" applyFill="0" applyBorder="0" applyAlignment="0" applyProtection="0"/>
    <xf numFmtId="9" fontId="0" fillId="0" borderId="0" applyFont="0" applyFill="0" applyBorder="0" applyAlignment="0" applyProtection="0"/>
    <xf numFmtId="9" fontId="130" fillId="0" borderId="0" applyFont="0" applyFill="0" applyBorder="0" applyAlignment="0" applyProtection="0"/>
    <xf numFmtId="9" fontId="0" fillId="0" borderId="0" applyFont="0" applyFill="0" applyBorder="0" applyAlignment="0" applyProtection="0"/>
    <xf numFmtId="9" fontId="63" fillId="0" borderId="0" applyFont="0" applyFill="0" applyBorder="0" applyAlignment="0" applyProtection="0"/>
    <xf numFmtId="9" fontId="0" fillId="0" borderId="0" applyFont="0" applyFill="0" applyBorder="0" applyAlignment="0" applyProtection="0"/>
    <xf numFmtId="9" fontId="57" fillId="0" borderId="0" applyFont="0" applyFill="0" applyBorder="0" applyAlignment="0" applyProtection="0"/>
    <xf numFmtId="9" fontId="62" fillId="0" borderId="0" applyFont="0" applyFill="0" applyBorder="0" applyAlignment="0" applyProtection="0"/>
    <xf numFmtId="9" fontId="132"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57" fillId="0" borderId="0" applyFont="0" applyFill="0" applyBorder="0" applyAlignment="0" applyProtection="0"/>
    <xf numFmtId="9" fontId="0" fillId="0" borderId="0" applyFont="0" applyFill="0" applyBorder="0" applyAlignment="0" applyProtection="0"/>
    <xf numFmtId="9" fontId="57" fillId="0" borderId="0" applyFont="0" applyFill="0" applyBorder="0" applyAlignment="0" applyProtection="0"/>
    <xf numFmtId="0" fontId="35" fillId="23" borderId="0" applyNumberFormat="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19" fillId="0" borderId="12" applyNumberFormat="0" applyFill="0" applyAlignment="0" applyProtection="0"/>
    <xf numFmtId="0" fontId="20" fillId="0" borderId="14" applyNumberFormat="0" applyFill="0" applyAlignment="0" applyProtection="0"/>
    <xf numFmtId="0" fontId="21" fillId="0" borderId="16" applyNumberFormat="0" applyFill="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4" fontId="86" fillId="15" borderId="26" applyNumberFormat="0" applyProtection="0">
      <alignment vertical="center"/>
    </xf>
    <xf numFmtId="4" fontId="87" fillId="12" borderId="26" applyNumberFormat="0" applyProtection="0">
      <alignment vertical="center"/>
    </xf>
    <xf numFmtId="4" fontId="88" fillId="15" borderId="26" applyNumberFormat="0" applyProtection="0">
      <alignment horizontal="left" vertical="center" indent="1"/>
    </xf>
    <xf numFmtId="0" fontId="45" fillId="12" borderId="26" applyNumberFormat="0" applyProtection="0">
      <alignment horizontal="left" vertical="top" indent="1"/>
    </xf>
    <xf numFmtId="4" fontId="88" fillId="3" borderId="0" applyNumberFormat="0" applyProtection="0">
      <alignment horizontal="left" vertical="center" indent="1"/>
    </xf>
    <xf numFmtId="4" fontId="89" fillId="22" borderId="26" applyNumberFormat="0" applyProtection="0">
      <alignment horizontal="right" vertical="center"/>
    </xf>
    <xf numFmtId="4" fontId="89" fillId="5" borderId="26" applyNumberFormat="0" applyProtection="0">
      <alignment horizontal="right" vertical="center"/>
    </xf>
    <xf numFmtId="4" fontId="88" fillId="6" borderId="26" applyNumberFormat="0" applyProtection="0">
      <alignment horizontal="right" vertical="center"/>
    </xf>
    <xf numFmtId="4" fontId="89" fillId="7" borderId="26" applyNumberFormat="0" applyProtection="0">
      <alignment horizontal="right" vertical="center"/>
    </xf>
    <xf numFmtId="4" fontId="88" fillId="14" borderId="26" applyNumberFormat="0" applyProtection="0">
      <alignment horizontal="right" vertical="center"/>
    </xf>
    <xf numFmtId="4" fontId="89" fillId="9" borderId="26" applyNumberFormat="0" applyProtection="0">
      <alignment horizontal="right" vertical="center"/>
    </xf>
    <xf numFmtId="4" fontId="88" fillId="35" borderId="26" applyNumberFormat="0" applyProtection="0">
      <alignment horizontal="right" vertical="center"/>
    </xf>
    <xf numFmtId="4" fontId="88" fillId="23" borderId="26" applyNumberFormat="0" applyProtection="0">
      <alignment horizontal="right" vertical="center"/>
    </xf>
    <xf numFmtId="4" fontId="88" fillId="36" borderId="26" applyNumberFormat="0" applyProtection="0">
      <alignment horizontal="right" vertical="center"/>
    </xf>
    <xf numFmtId="4" fontId="86" fillId="37" borderId="27" applyNumberFormat="0" applyProtection="0">
      <alignment horizontal="left" vertical="center" indent="1"/>
    </xf>
    <xf numFmtId="4" fontId="86" fillId="15" borderId="0" applyNumberFormat="0" applyProtection="0">
      <alignment horizontal="left" vertical="center" indent="1"/>
    </xf>
    <xf numFmtId="4" fontId="2" fillId="24" borderId="0" applyNumberFormat="0" applyProtection="0">
      <alignment horizontal="left" vertical="center" indent="1"/>
    </xf>
    <xf numFmtId="4" fontId="89" fillId="4" borderId="26" applyNumberFormat="0" applyProtection="0">
      <alignment horizontal="right" vertical="center"/>
    </xf>
    <xf numFmtId="4" fontId="88" fillId="15" borderId="0" applyNumberFormat="0" applyProtection="0">
      <alignment horizontal="left" vertical="center" indent="1"/>
    </xf>
    <xf numFmtId="4" fontId="88" fillId="15" borderId="0" applyNumberFormat="0" applyProtection="0">
      <alignment horizontal="left" vertical="center" indent="1"/>
    </xf>
    <xf numFmtId="0" fontId="0" fillId="24" borderId="26" applyNumberFormat="0" applyProtection="0">
      <alignment horizontal="left" vertical="center" indent="1"/>
    </xf>
    <xf numFmtId="0" fontId="0" fillId="24" borderId="26" applyNumberFormat="0" applyProtection="0">
      <alignment horizontal="left" vertical="top" indent="1"/>
    </xf>
    <xf numFmtId="0" fontId="0" fillId="38" borderId="26" applyNumberFormat="0" applyProtection="0">
      <alignment horizontal="left" vertical="center" indent="1"/>
    </xf>
    <xf numFmtId="0" fontId="0" fillId="38" borderId="26" applyNumberFormat="0" applyProtection="0">
      <alignment horizontal="left" vertical="top" indent="1"/>
    </xf>
    <xf numFmtId="0" fontId="0" fillId="4" borderId="26" applyNumberFormat="0" applyProtection="0">
      <alignment horizontal="left" vertical="center" indent="1"/>
    </xf>
    <xf numFmtId="0" fontId="0" fillId="4" borderId="26" applyNumberFormat="0" applyProtection="0">
      <alignment horizontal="left" vertical="top" indent="1"/>
    </xf>
    <xf numFmtId="0" fontId="0" fillId="39" borderId="26" applyNumberFormat="0" applyProtection="0">
      <alignment horizontal="left" vertical="center" indent="1"/>
    </xf>
    <xf numFmtId="0" fontId="0" fillId="39" borderId="26" applyNumberFormat="0" applyProtection="0">
      <alignment horizontal="left" vertical="top" indent="1"/>
    </xf>
    <xf numFmtId="4" fontId="89" fillId="39" borderId="26" applyNumberFormat="0" applyProtection="0">
      <alignment vertical="center"/>
    </xf>
    <xf numFmtId="4" fontId="90" fillId="39" borderId="26" applyNumberFormat="0" applyProtection="0">
      <alignment vertical="center"/>
    </xf>
    <xf numFmtId="4" fontId="2" fillId="4" borderId="28" applyNumberFormat="0" applyProtection="0">
      <alignment horizontal="left" vertical="center" indent="1"/>
    </xf>
    <xf numFmtId="0" fontId="36" fillId="8" borderId="26" applyNumberFormat="0" applyProtection="0">
      <alignment horizontal="left" vertical="top" indent="1"/>
    </xf>
    <xf numFmtId="4" fontId="88" fillId="27" borderId="26" applyNumberFormat="0" applyProtection="0">
      <alignment horizontal="right" vertical="center"/>
    </xf>
    <xf numFmtId="4" fontId="91" fillId="15" borderId="26" applyNumberFormat="0" applyProtection="0">
      <alignment horizontal="right" vertical="center"/>
    </xf>
    <xf numFmtId="4" fontId="86" fillId="40" borderId="26" applyNumberFormat="0" applyProtection="0">
      <alignment horizontal="left" vertical="center" indent="1"/>
    </xf>
    <xf numFmtId="0" fontId="36" fillId="38" borderId="26" applyNumberFormat="0" applyProtection="0">
      <alignment horizontal="left" vertical="top" indent="1"/>
    </xf>
    <xf numFmtId="4" fontId="92" fillId="27" borderId="0" applyNumberFormat="0" applyProtection="0">
      <alignment horizontal="left" vertical="center"/>
    </xf>
    <xf numFmtId="4" fontId="93" fillId="39" borderId="26" applyNumberFormat="0" applyProtection="0">
      <alignment horizontal="right" vertical="center"/>
    </xf>
    <xf numFmtId="0" fontId="1" fillId="0" borderId="0">
      <alignment/>
      <protection/>
    </xf>
    <xf numFmtId="0" fontId="48" fillId="7" borderId="0" applyNumberFormat="0" applyBorder="0" applyAlignment="0" applyProtection="0"/>
    <xf numFmtId="0" fontId="47" fillId="0" borderId="0" applyNumberFormat="0" applyFill="0" applyAlignment="0" applyProtection="0"/>
    <xf numFmtId="0" fontId="48" fillId="0" borderId="0">
      <alignment/>
      <protection/>
    </xf>
    <xf numFmtId="0" fontId="49" fillId="0" borderId="29" applyNumberFormat="0" applyFill="0" applyAlignment="0" applyProtection="0"/>
    <xf numFmtId="0" fontId="48" fillId="0" borderId="30" applyNumberFormat="0" applyFill="0" applyAlignment="0" applyProtection="0"/>
    <xf numFmtId="49" fontId="94" fillId="41" borderId="0">
      <alignment/>
      <protection/>
    </xf>
    <xf numFmtId="49" fontId="95" fillId="41" borderId="31">
      <alignment/>
      <protection/>
    </xf>
    <xf numFmtId="49" fontId="95" fillId="41" borderId="0">
      <alignment/>
      <protection/>
    </xf>
    <xf numFmtId="0" fontId="96" fillId="27" borderId="31">
      <alignment/>
      <protection locked="0"/>
    </xf>
    <xf numFmtId="0" fontId="96" fillId="41" borderId="0">
      <alignment/>
      <protection/>
    </xf>
    <xf numFmtId="192" fontId="0" fillId="27" borderId="8">
      <alignment horizontal="center"/>
      <protection/>
    </xf>
    <xf numFmtId="3" fontId="0" fillId="27" borderId="8" applyFont="0">
      <alignment horizontal="right"/>
      <protection/>
    </xf>
    <xf numFmtId="193" fontId="0" fillId="27" borderId="8" applyFont="0">
      <alignment horizontal="right"/>
      <protection/>
    </xf>
    <xf numFmtId="172" fontId="0" fillId="27" borderId="8" applyFont="0">
      <alignment horizontal="right"/>
      <protection/>
    </xf>
    <xf numFmtId="10" fontId="0" fillId="27" borderId="8" applyFont="0">
      <alignment horizontal="right"/>
      <protection/>
    </xf>
    <xf numFmtId="9" fontId="0" fillId="27" borderId="8" applyFont="0">
      <alignment horizontal="right"/>
      <protection/>
    </xf>
    <xf numFmtId="194" fontId="0" fillId="27" borderId="8" applyFont="0">
      <alignment horizontal="center" wrapText="1"/>
      <protection/>
    </xf>
    <xf numFmtId="195" fontId="83" fillId="0" borderId="0">
      <alignment/>
      <protection/>
    </xf>
    <xf numFmtId="0" fontId="32" fillId="0" borderId="0">
      <alignment/>
      <protection/>
    </xf>
    <xf numFmtId="0" fontId="0" fillId="0" borderId="0">
      <alignment horizontal="left" wrapText="1"/>
      <protection/>
    </xf>
    <xf numFmtId="0" fontId="30" fillId="0" borderId="32" applyNumberFormat="0" applyFill="0" applyAlignment="0" applyProtection="0"/>
    <xf numFmtId="0" fontId="30" fillId="0" borderId="33" applyNumberFormat="0" applyFill="0" applyAlignment="0" applyProtection="0"/>
    <xf numFmtId="190" fontId="0" fillId="42" borderId="8">
      <alignment/>
      <protection locked="0"/>
    </xf>
    <xf numFmtId="1" fontId="0" fillId="42" borderId="8" applyFont="0">
      <alignment horizontal="right"/>
      <protection/>
    </xf>
    <xf numFmtId="191" fontId="0" fillId="42" borderId="8" applyFont="0">
      <alignment/>
      <protection/>
    </xf>
    <xf numFmtId="9" fontId="0" fillId="42" borderId="8" applyFont="0">
      <alignment horizontal="right"/>
      <protection/>
    </xf>
    <xf numFmtId="177" fontId="0" fillId="42" borderId="8" applyFont="0">
      <alignment horizontal="right"/>
      <protection/>
    </xf>
    <xf numFmtId="10" fontId="0" fillId="42" borderId="8" applyFont="0">
      <alignment horizontal="right"/>
      <protection/>
    </xf>
    <xf numFmtId="0" fontId="0" fillId="42" borderId="8" applyFont="0">
      <alignment horizontal="center" wrapText="1"/>
      <protection/>
    </xf>
    <xf numFmtId="49" fontId="0" fillId="42" borderId="8" applyFont="0">
      <alignment/>
      <protection/>
    </xf>
    <xf numFmtId="191" fontId="0" fillId="43" borderId="8" applyFont="0">
      <alignment/>
      <protection/>
    </xf>
    <xf numFmtId="9" fontId="0" fillId="43" borderId="8" applyFont="0">
      <alignment horizontal="right"/>
      <protection/>
    </xf>
    <xf numFmtId="191" fontId="0" fillId="5" borderId="8" applyFont="0">
      <alignment horizontal="right"/>
      <protection/>
    </xf>
    <xf numFmtId="1" fontId="0" fillId="5" borderId="8" applyFont="0">
      <alignment horizontal="right"/>
      <protection/>
    </xf>
    <xf numFmtId="191" fontId="0" fillId="5" borderId="8" applyFont="0">
      <alignment/>
      <protection/>
    </xf>
    <xf numFmtId="172" fontId="0" fillId="5" borderId="8" applyFont="0">
      <alignment/>
      <protection/>
    </xf>
    <xf numFmtId="10" fontId="0" fillId="5" borderId="8" applyFont="0">
      <alignment horizontal="right"/>
      <protection/>
    </xf>
    <xf numFmtId="9" fontId="0" fillId="5" borderId="8" applyFont="0">
      <alignment horizontal="right"/>
      <protection/>
    </xf>
    <xf numFmtId="177" fontId="0" fillId="5" borderId="8" applyFont="0">
      <alignment horizontal="right"/>
      <protection/>
    </xf>
    <xf numFmtId="10" fontId="0" fillId="5" borderId="34" applyFont="0">
      <alignment horizontal="right"/>
      <protection/>
    </xf>
    <xf numFmtId="0" fontId="0" fillId="5" borderId="8" applyFont="0">
      <alignment horizontal="center" wrapText="1"/>
      <protection locked="0"/>
    </xf>
    <xf numFmtId="49" fontId="0" fillId="5" borderId="8" applyFont="0">
      <alignment/>
      <protection/>
    </xf>
    <xf numFmtId="0" fontId="29" fillId="0" borderId="0" applyNumberFormat="0" applyFill="0" applyBorder="0" applyAlignment="0" applyProtection="0"/>
    <xf numFmtId="0" fontId="29" fillId="0" borderId="0" applyNumberFormat="0" applyFill="0" applyBorder="0" applyAlignment="0" applyProtection="0"/>
    <xf numFmtId="0" fontId="30" fillId="0" borderId="33" applyNumberFormat="0" applyFill="0" applyAlignment="0" applyProtection="0"/>
    <xf numFmtId="0" fontId="97" fillId="0" borderId="33" applyNumberFormat="0" applyFill="0" applyAlignment="0" applyProtection="0"/>
    <xf numFmtId="189" fontId="4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71" fontId="1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28" fillId="27" borderId="24" applyNumberFormat="0" applyAlignment="0" applyProtection="0"/>
    <xf numFmtId="165" fontId="40" fillId="0" borderId="0" applyFont="0" applyFill="0" applyBorder="0" applyAlignment="0" applyProtection="0"/>
    <xf numFmtId="0" fontId="24" fillId="0" borderId="0" applyNumberFormat="0" applyFill="0" applyBorder="0" applyAlignment="0" applyProtection="0"/>
    <xf numFmtId="198" fontId="40" fillId="0" borderId="0" applyFont="0" applyFill="0" applyBorder="0" applyAlignment="0" applyProtection="0"/>
    <xf numFmtId="0" fontId="40" fillId="0" borderId="0" applyFont="0" applyFill="0" applyBorder="0" applyAlignment="0" applyProtection="0"/>
    <xf numFmtId="0" fontId="24" fillId="0" borderId="0" applyNumberFormat="0" applyFill="0" applyBorder="0" applyAlignment="0" applyProtection="0"/>
    <xf numFmtId="0" fontId="81" fillId="0" borderId="0" applyNumberFormat="0" applyFill="0" applyBorder="0" applyAlignment="0" applyProtection="0"/>
  </cellStyleXfs>
  <cellXfs count="802">
    <xf numFmtId="0" fontId="0" fillId="0" borderId="0" xfId="0" applyAlignment="1">
      <alignment/>
    </xf>
    <xf numFmtId="0" fontId="0" fillId="0" borderId="35" xfId="227" applyFont="1" applyFill="1" applyBorder="1" applyAlignment="1">
      <alignment horizontal="left"/>
      <protection/>
    </xf>
    <xf numFmtId="0" fontId="112" fillId="0" borderId="0" xfId="513" applyFont="1" applyFill="1" applyAlignment="1">
      <alignment wrapText="1"/>
      <protection/>
    </xf>
    <xf numFmtId="0" fontId="0" fillId="0" borderId="0" xfId="0" applyFont="1" applyAlignment="1">
      <alignment/>
    </xf>
    <xf numFmtId="49" fontId="4" fillId="26" borderId="23" xfId="0" applyNumberFormat="1" applyFont="1" applyFill="1" applyBorder="1" applyAlignment="1">
      <alignment horizontal="right"/>
    </xf>
    <xf numFmtId="0" fontId="5" fillId="0" borderId="0" xfId="0" applyFont="1" applyFill="1" applyAlignment="1">
      <alignment wrapText="1"/>
    </xf>
    <xf numFmtId="0" fontId="5" fillId="0" borderId="0" xfId="0" applyFont="1" applyFill="1" applyAlignment="1">
      <alignment/>
    </xf>
    <xf numFmtId="0" fontId="5" fillId="0" borderId="0" xfId="0" applyFont="1" applyFill="1" applyBorder="1" applyAlignment="1">
      <alignment/>
    </xf>
    <xf numFmtId="0" fontId="3" fillId="26" borderId="36" xfId="0" applyFont="1" applyFill="1" applyBorder="1" applyAlignment="1">
      <alignment/>
    </xf>
    <xf numFmtId="0" fontId="3" fillId="26" borderId="23" xfId="0" applyFont="1" applyFill="1" applyBorder="1" applyAlignment="1">
      <alignment/>
    </xf>
    <xf numFmtId="3" fontId="6" fillId="0" borderId="0" xfId="0" applyNumberFormat="1" applyFont="1" applyFill="1" applyAlignment="1">
      <alignment/>
    </xf>
    <xf numFmtId="3" fontId="6"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2" fillId="0" borderId="0" xfId="0" applyFont="1" applyFill="1" applyAlignment="1">
      <alignment/>
    </xf>
    <xf numFmtId="0" fontId="5" fillId="0" borderId="0" xfId="676" applyFont="1">
      <alignment/>
      <protection/>
    </xf>
    <xf numFmtId="3" fontId="5" fillId="0" borderId="0" xfId="677" applyNumberFormat="1" applyFont="1" applyFill="1">
      <alignment/>
      <protection/>
    </xf>
    <xf numFmtId="3" fontId="4" fillId="0" borderId="35" xfId="677" applyNumberFormat="1" applyFont="1" applyFill="1" applyBorder="1" applyAlignment="1">
      <alignment vertical="center"/>
      <protection/>
    </xf>
    <xf numFmtId="0" fontId="33" fillId="0" borderId="0" xfId="676" applyFont="1">
      <alignment/>
      <protection/>
    </xf>
    <xf numFmtId="0" fontId="33" fillId="0" borderId="0" xfId="0" applyFont="1" applyAlignment="1">
      <alignment/>
    </xf>
    <xf numFmtId="0" fontId="31" fillId="0" borderId="0" xfId="0" applyFont="1" applyAlignment="1">
      <alignment/>
    </xf>
    <xf numFmtId="3" fontId="4" fillId="26" borderId="36" xfId="0" applyNumberFormat="1" applyFont="1" applyFill="1" applyBorder="1" applyAlignment="1">
      <alignment horizontal="right"/>
    </xf>
    <xf numFmtId="0" fontId="35" fillId="0" borderId="0" xfId="0" applyFont="1" applyAlignment="1">
      <alignment/>
    </xf>
    <xf numFmtId="0" fontId="0" fillId="0" borderId="0" xfId="0" applyFont="1" applyFill="1" applyBorder="1" applyAlignment="1">
      <alignment/>
    </xf>
    <xf numFmtId="0" fontId="0" fillId="27" borderId="0" xfId="0" applyFont="1" applyFill="1" applyAlignment="1">
      <alignment/>
    </xf>
    <xf numFmtId="0" fontId="35" fillId="27" borderId="0" xfId="0" applyFont="1" applyFill="1" applyAlignment="1">
      <alignment/>
    </xf>
    <xf numFmtId="0" fontId="4" fillId="26" borderId="23" xfId="0" applyFont="1" applyFill="1" applyBorder="1" applyAlignment="1">
      <alignment horizontal="right"/>
    </xf>
    <xf numFmtId="0" fontId="4" fillId="26" borderId="36" xfId="0" applyFont="1" applyFill="1" applyBorder="1" applyAlignment="1">
      <alignment horizontal="right"/>
    </xf>
    <xf numFmtId="0" fontId="5" fillId="26" borderId="36" xfId="0" applyFont="1" applyFill="1" applyBorder="1" applyAlignment="1">
      <alignment horizontal="center"/>
    </xf>
    <xf numFmtId="0" fontId="5" fillId="26" borderId="23" xfId="0" applyFont="1" applyFill="1" applyBorder="1" applyAlignment="1">
      <alignment horizontal="center"/>
    </xf>
    <xf numFmtId="0" fontId="0" fillId="0" borderId="0" xfId="0" applyFont="1" applyFill="1" applyAlignment="1">
      <alignment/>
    </xf>
    <xf numFmtId="0" fontId="36" fillId="0" borderId="0" xfId="0" applyFont="1" applyFill="1" applyBorder="1" applyAlignment="1">
      <alignment/>
    </xf>
    <xf numFmtId="0" fontId="36" fillId="0" borderId="0" xfId="0" applyFont="1" applyFill="1" applyBorder="1" applyAlignment="1">
      <alignment horizontal="right" wrapText="1"/>
    </xf>
    <xf numFmtId="0" fontId="36" fillId="0" borderId="0" xfId="0" applyFont="1" applyFill="1" applyBorder="1" applyAlignment="1">
      <alignment wrapText="1"/>
    </xf>
    <xf numFmtId="3" fontId="3" fillId="0" borderId="0" xfId="0" applyNumberFormat="1" applyFont="1" applyFill="1" applyBorder="1" applyAlignment="1">
      <alignment/>
    </xf>
    <xf numFmtId="0" fontId="6" fillId="0" borderId="0" xfId="0" applyFont="1" applyFill="1" applyBorder="1" applyAlignment="1">
      <alignment/>
    </xf>
    <xf numFmtId="0" fontId="38" fillId="0" borderId="0" xfId="0" applyFont="1" applyAlignment="1">
      <alignment/>
    </xf>
    <xf numFmtId="3" fontId="39" fillId="0" borderId="0" xfId="0" applyNumberFormat="1" applyFont="1" applyAlignment="1">
      <alignment/>
    </xf>
    <xf numFmtId="0" fontId="4" fillId="0" borderId="0" xfId="0" applyFont="1" applyAlignment="1">
      <alignment vertical="top"/>
    </xf>
    <xf numFmtId="0" fontId="35" fillId="26" borderId="35" xfId="0" applyFont="1" applyFill="1" applyBorder="1" applyAlignment="1">
      <alignment horizontal="right" wrapText="1"/>
    </xf>
    <xf numFmtId="0" fontId="5" fillId="0" borderId="0" xfId="771" applyFont="1">
      <alignment/>
      <protection/>
    </xf>
    <xf numFmtId="0" fontId="33" fillId="0" borderId="0" xfId="771" applyFont="1">
      <alignment/>
      <protection/>
    </xf>
    <xf numFmtId="3" fontId="5" fillId="0" borderId="0" xfId="0" applyNumberFormat="1" applyFont="1" applyFill="1" applyAlignment="1">
      <alignment horizontal="right"/>
    </xf>
    <xf numFmtId="0" fontId="0" fillId="0" borderId="0" xfId="0" applyFont="1" applyBorder="1" applyAlignment="1">
      <alignment/>
    </xf>
    <xf numFmtId="3" fontId="34" fillId="0" borderId="0" xfId="0" applyNumberFormat="1" applyFont="1" applyFill="1" applyBorder="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0" fontId="3" fillId="0" borderId="0" xfId="0" applyFont="1" applyFill="1" applyBorder="1" applyAlignment="1">
      <alignment/>
    </xf>
    <xf numFmtId="0" fontId="0" fillId="27" borderId="0" xfId="0" applyFont="1" applyFill="1" applyBorder="1" applyAlignment="1">
      <alignment/>
    </xf>
    <xf numFmtId="49" fontId="45" fillId="26" borderId="35" xfId="0" applyNumberFormat="1" applyFont="1" applyFill="1" applyBorder="1" applyAlignment="1">
      <alignment horizontal="left" wrapText="1"/>
    </xf>
    <xf numFmtId="49" fontId="45" fillId="26" borderId="35" xfId="0" applyNumberFormat="1" applyFont="1" applyFill="1" applyBorder="1" applyAlignment="1" quotePrefix="1">
      <alignment horizontal="right" vertical="center" wrapText="1"/>
    </xf>
    <xf numFmtId="3" fontId="0" fillId="27" borderId="23" xfId="0" applyNumberFormat="1" applyFont="1" applyFill="1" applyBorder="1" applyAlignment="1">
      <alignment horizontal="right"/>
    </xf>
    <xf numFmtId="0" fontId="33" fillId="0" borderId="0" xfId="0" applyFont="1" applyFill="1" applyAlignment="1">
      <alignment/>
    </xf>
    <xf numFmtId="49" fontId="0" fillId="27" borderId="0" xfId="0" applyNumberFormat="1" applyFont="1" applyFill="1" applyBorder="1" applyAlignment="1">
      <alignment horizontal="left"/>
    </xf>
    <xf numFmtId="3" fontId="0" fillId="27" borderId="0" xfId="0" applyNumberFormat="1" applyFont="1" applyFill="1" applyBorder="1" applyAlignment="1">
      <alignment horizontal="right" wrapText="1"/>
    </xf>
    <xf numFmtId="49" fontId="0" fillId="27" borderId="0" xfId="0" applyNumberFormat="1" applyFont="1" applyFill="1" applyBorder="1" applyAlignment="1">
      <alignment horizontal="left" indent="1"/>
    </xf>
    <xf numFmtId="49" fontId="0" fillId="27" borderId="23" xfId="0" applyNumberFormat="1" applyFont="1" applyFill="1" applyBorder="1" applyAlignment="1">
      <alignment horizontal="left" indent="1"/>
    </xf>
    <xf numFmtId="49" fontId="35" fillId="27" borderId="0" xfId="0" applyNumberFormat="1" applyFont="1" applyFill="1" applyBorder="1" applyAlignment="1">
      <alignment horizontal="left"/>
    </xf>
    <xf numFmtId="3" fontId="35" fillId="27" borderId="0" xfId="0" applyNumberFormat="1" applyFont="1" applyFill="1" applyBorder="1" applyAlignment="1">
      <alignment horizontal="right" wrapText="1"/>
    </xf>
    <xf numFmtId="3" fontId="35" fillId="27" borderId="0" xfId="0" applyNumberFormat="1" applyFont="1" applyFill="1" applyBorder="1" applyAlignment="1">
      <alignment/>
    </xf>
    <xf numFmtId="0" fontId="0" fillId="27" borderId="23" xfId="0" applyFont="1" applyFill="1" applyBorder="1" applyAlignment="1">
      <alignment wrapText="1"/>
    </xf>
    <xf numFmtId="9" fontId="0" fillId="27" borderId="23" xfId="700" applyFont="1" applyFill="1" applyBorder="1" applyAlignment="1">
      <alignment/>
    </xf>
    <xf numFmtId="0" fontId="45" fillId="26" borderId="36" xfId="0" applyFont="1" applyFill="1" applyBorder="1" applyAlignment="1" quotePrefix="1">
      <alignment horizontal="right"/>
    </xf>
    <xf numFmtId="0" fontId="45" fillId="26" borderId="23" xfId="0" applyFont="1" applyFill="1" applyBorder="1" applyAlignment="1" quotePrefix="1">
      <alignment horizontal="right" wrapText="1"/>
    </xf>
    <xf numFmtId="0" fontId="36" fillId="26" borderId="36" xfId="0" applyFont="1" applyFill="1" applyBorder="1" applyAlignment="1">
      <alignment/>
    </xf>
    <xf numFmtId="0" fontId="35" fillId="26" borderId="23" xfId="0" applyFont="1" applyFill="1" applyBorder="1" applyAlignment="1">
      <alignment horizontal="left"/>
    </xf>
    <xf numFmtId="0" fontId="35" fillId="26" borderId="35" xfId="0" applyFont="1" applyFill="1" applyBorder="1" applyAlignment="1">
      <alignment/>
    </xf>
    <xf numFmtId="3" fontId="0" fillId="0" borderId="0" xfId="0" applyNumberFormat="1" applyFont="1" applyFill="1" applyAlignment="1">
      <alignment/>
    </xf>
    <xf numFmtId="3" fontId="36" fillId="0" borderId="0" xfId="0" applyNumberFormat="1" applyFont="1" applyFill="1" applyBorder="1" applyAlignment="1">
      <alignment/>
    </xf>
    <xf numFmtId="0" fontId="46" fillId="0" borderId="0" xfId="0" applyFont="1" applyAlignment="1">
      <alignment/>
    </xf>
    <xf numFmtId="0" fontId="0" fillId="27" borderId="23" xfId="0" applyFont="1" applyFill="1" applyBorder="1" applyAlignment="1">
      <alignment/>
    </xf>
    <xf numFmtId="0" fontId="0" fillId="0" borderId="0" xfId="771" applyFont="1">
      <alignment/>
      <protection/>
    </xf>
    <xf numFmtId="0" fontId="0" fillId="27" borderId="0" xfId="0" applyFont="1" applyFill="1" applyBorder="1" applyAlignment="1">
      <alignment wrapText="1"/>
    </xf>
    <xf numFmtId="9" fontId="0" fillId="27" borderId="0" xfId="700" applyFont="1" applyFill="1" applyBorder="1" applyAlignment="1">
      <alignment/>
    </xf>
    <xf numFmtId="3" fontId="0" fillId="27" borderId="0" xfId="0" applyNumberFormat="1" applyFont="1" applyFill="1" applyAlignment="1">
      <alignment horizontal="right"/>
    </xf>
    <xf numFmtId="3" fontId="5" fillId="0" borderId="0" xfId="0" applyNumberFormat="1" applyFont="1" applyAlignment="1">
      <alignment/>
    </xf>
    <xf numFmtId="0" fontId="33" fillId="0" borderId="0" xfId="0" applyFont="1" applyAlignment="1">
      <alignment/>
    </xf>
    <xf numFmtId="3" fontId="5" fillId="0" borderId="0" xfId="0" applyNumberFormat="1"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3" fontId="5" fillId="0" borderId="0" xfId="0" applyNumberFormat="1" applyFont="1" applyBorder="1" applyAlignment="1">
      <alignment/>
    </xf>
    <xf numFmtId="0" fontId="4" fillId="27" borderId="0" xfId="0" applyFont="1" applyFill="1" applyAlignment="1">
      <alignment/>
    </xf>
    <xf numFmtId="0" fontId="4" fillId="26" borderId="35" xfId="0" applyFont="1" applyFill="1" applyBorder="1" applyAlignment="1">
      <alignment horizontal="right" wrapText="1"/>
    </xf>
    <xf numFmtId="3" fontId="4" fillId="27" borderId="36" xfId="0" applyNumberFormat="1" applyFont="1" applyFill="1" applyBorder="1" applyAlignment="1">
      <alignment/>
    </xf>
    <xf numFmtId="3" fontId="3" fillId="26" borderId="36" xfId="0" applyNumberFormat="1" applyFont="1" applyFill="1" applyBorder="1" applyAlignment="1">
      <alignment/>
    </xf>
    <xf numFmtId="0" fontId="6" fillId="26" borderId="36" xfId="0" applyFont="1" applyFill="1" applyBorder="1" applyAlignment="1">
      <alignment/>
    </xf>
    <xf numFmtId="0" fontId="6" fillId="26" borderId="36" xfId="0" applyFont="1" applyFill="1" applyBorder="1" applyAlignment="1">
      <alignment horizontal="right" wrapText="1"/>
    </xf>
    <xf numFmtId="3" fontId="3" fillId="26" borderId="23" xfId="0" applyNumberFormat="1" applyFont="1" applyFill="1" applyBorder="1" applyAlignment="1">
      <alignment/>
    </xf>
    <xf numFmtId="0" fontId="6" fillId="26" borderId="23" xfId="0" applyFont="1" applyFill="1" applyBorder="1" applyAlignment="1">
      <alignment horizontal="right" wrapText="1"/>
    </xf>
    <xf numFmtId="3" fontId="6" fillId="0" borderId="0" xfId="0" applyNumberFormat="1" applyFont="1" applyFill="1" applyBorder="1" applyAlignment="1">
      <alignment horizontal="right" wrapText="1"/>
    </xf>
    <xf numFmtId="49" fontId="5" fillId="0" borderId="0" xfId="0" applyNumberFormat="1" applyFont="1" applyFill="1" applyBorder="1" applyAlignment="1">
      <alignment/>
    </xf>
    <xf numFmtId="0" fontId="6" fillId="0" borderId="23" xfId="0" applyFont="1" applyFill="1" applyBorder="1" applyAlignment="1">
      <alignment wrapText="1"/>
    </xf>
    <xf numFmtId="3" fontId="5" fillId="0" borderId="23" xfId="0" applyNumberFormat="1" applyFont="1" applyFill="1" applyBorder="1" applyAlignment="1">
      <alignment/>
    </xf>
    <xf numFmtId="3" fontId="6" fillId="0" borderId="23" xfId="0" applyNumberFormat="1" applyFont="1" applyFill="1" applyBorder="1" applyAlignment="1">
      <alignment/>
    </xf>
    <xf numFmtId="3" fontId="4" fillId="0" borderId="0" xfId="0" applyNumberFormat="1" applyFont="1" applyFill="1" applyBorder="1" applyAlignment="1">
      <alignment/>
    </xf>
    <xf numFmtId="0" fontId="6" fillId="0" borderId="0" xfId="0" applyFont="1" applyFill="1" applyBorder="1" applyAlignment="1">
      <alignment wrapText="1"/>
    </xf>
    <xf numFmtId="0" fontId="3" fillId="0" borderId="37" xfId="0" applyFont="1" applyFill="1" applyBorder="1" applyAlignment="1">
      <alignment/>
    </xf>
    <xf numFmtId="3" fontId="5" fillId="0" borderId="0" xfId="0" applyNumberFormat="1" applyFont="1" applyFill="1" applyAlignment="1">
      <alignment/>
    </xf>
    <xf numFmtId="0" fontId="4" fillId="26" borderId="35" xfId="0" applyFont="1" applyFill="1" applyBorder="1" applyAlignment="1">
      <alignment/>
    </xf>
    <xf numFmtId="0" fontId="5" fillId="0" borderId="0" xfId="0" applyFont="1" applyAlignment="1">
      <alignment wrapText="1"/>
    </xf>
    <xf numFmtId="3" fontId="4" fillId="0" borderId="0" xfId="0" applyNumberFormat="1" applyFont="1" applyFill="1" applyAlignment="1">
      <alignment horizontal="right"/>
    </xf>
    <xf numFmtId="0" fontId="6" fillId="0" borderId="0" xfId="659" applyNumberFormat="1" applyFont="1">
      <alignment/>
      <protection/>
    </xf>
    <xf numFmtId="0" fontId="6" fillId="0" borderId="0" xfId="0" applyFont="1" applyAlignment="1">
      <alignment/>
    </xf>
    <xf numFmtId="0" fontId="6" fillId="0" borderId="0" xfId="0" applyFont="1" applyAlignment="1">
      <alignment wrapText="1"/>
    </xf>
    <xf numFmtId="3" fontId="5" fillId="0" borderId="0" xfId="0" applyNumberFormat="1" applyFont="1" applyBorder="1" applyAlignment="1" quotePrefix="1">
      <alignment horizontal="right"/>
    </xf>
    <xf numFmtId="3" fontId="5" fillId="0" borderId="23" xfId="0" applyNumberFormat="1" applyFont="1" applyBorder="1" applyAlignment="1" quotePrefix="1">
      <alignment horizontal="right"/>
    </xf>
    <xf numFmtId="3" fontId="4" fillId="0" borderId="29" xfId="0" applyNumberFormat="1" applyFont="1" applyBorder="1" applyAlignment="1" quotePrefix="1">
      <alignment horizontal="right"/>
    </xf>
    <xf numFmtId="3" fontId="5" fillId="0" borderId="0" xfId="0" applyNumberFormat="1" applyFont="1" applyFill="1" applyBorder="1" applyAlignment="1">
      <alignment horizontal="right"/>
    </xf>
    <xf numFmtId="3" fontId="4" fillId="0" borderId="36" xfId="0" applyNumberFormat="1" applyFont="1" applyBorder="1" applyAlignment="1">
      <alignment vertical="top"/>
    </xf>
    <xf numFmtId="3" fontId="4" fillId="0" borderId="36" xfId="0" applyNumberFormat="1" applyFont="1" applyFill="1" applyBorder="1" applyAlignment="1">
      <alignment vertical="top"/>
    </xf>
    <xf numFmtId="0" fontId="5" fillId="0" borderId="0" xfId="0" applyFont="1" applyBorder="1" applyAlignment="1">
      <alignment wrapText="1"/>
    </xf>
    <xf numFmtId="0" fontId="4" fillId="0" borderId="36" xfId="0" applyFont="1" applyBorder="1" applyAlignment="1">
      <alignment vertical="top"/>
    </xf>
    <xf numFmtId="3" fontId="4" fillId="0" borderId="0" xfId="0" applyNumberFormat="1" applyFont="1" applyFill="1" applyAlignment="1">
      <alignment vertical="top" wrapText="1"/>
    </xf>
    <xf numFmtId="3" fontId="4" fillId="0" borderId="0" xfId="0" applyNumberFormat="1" applyFont="1" applyFill="1" applyBorder="1" applyAlignment="1">
      <alignment vertical="top"/>
    </xf>
    <xf numFmtId="3" fontId="5" fillId="0" borderId="0" xfId="0" applyNumberFormat="1" applyFont="1" applyFill="1" applyAlignment="1">
      <alignment wrapText="1"/>
    </xf>
    <xf numFmtId="3" fontId="4" fillId="0" borderId="35" xfId="0" applyNumberFormat="1" applyFont="1" applyFill="1" applyBorder="1" applyAlignment="1">
      <alignment vertical="center"/>
    </xf>
    <xf numFmtId="3" fontId="5" fillId="0" borderId="0" xfId="0" applyNumberFormat="1" applyFont="1" applyFill="1" applyBorder="1" applyAlignment="1">
      <alignment vertical="center"/>
    </xf>
    <xf numFmtId="0" fontId="4" fillId="26" borderId="23" xfId="0" applyFont="1" applyFill="1" applyBorder="1" applyAlignment="1">
      <alignment wrapText="1"/>
    </xf>
    <xf numFmtId="0" fontId="4" fillId="26" borderId="36" xfId="0" applyFont="1" applyFill="1" applyBorder="1" applyAlignment="1">
      <alignment wrapText="1"/>
    </xf>
    <xf numFmtId="0" fontId="4" fillId="0" borderId="0" xfId="0" applyFont="1" applyFill="1" applyAlignment="1">
      <alignment/>
    </xf>
    <xf numFmtId="0" fontId="58" fillId="0" borderId="0" xfId="0" applyFont="1" applyFill="1" applyAlignment="1">
      <alignment/>
    </xf>
    <xf numFmtId="0" fontId="4" fillId="26" borderId="36" xfId="0" applyFont="1" applyFill="1" applyBorder="1" applyAlignment="1">
      <alignment horizontal="center"/>
    </xf>
    <xf numFmtId="0" fontId="4" fillId="26" borderId="23" xfId="0" applyFont="1" applyFill="1" applyBorder="1" applyAlignment="1">
      <alignment horizontal="center"/>
    </xf>
    <xf numFmtId="3" fontId="5" fillId="44" borderId="0" xfId="0" applyNumberFormat="1" applyFont="1" applyFill="1" applyBorder="1" applyAlignment="1">
      <alignment/>
    </xf>
    <xf numFmtId="0" fontId="6" fillId="0" borderId="0" xfId="675" applyFont="1">
      <alignment/>
      <protection/>
    </xf>
    <xf numFmtId="3" fontId="7" fillId="0" borderId="0" xfId="677" applyNumberFormat="1" applyFont="1" applyFill="1" applyBorder="1">
      <alignment/>
      <protection/>
    </xf>
    <xf numFmtId="3" fontId="5" fillId="0" borderId="0" xfId="677" applyNumberFormat="1" applyFont="1" applyFill="1" applyBorder="1">
      <alignment/>
      <protection/>
    </xf>
    <xf numFmtId="0" fontId="9" fillId="0" borderId="0" xfId="0" applyFont="1" applyAlignment="1">
      <alignment wrapText="1"/>
    </xf>
    <xf numFmtId="173" fontId="4" fillId="0" borderId="36" xfId="677" applyNumberFormat="1" applyFont="1" applyFill="1" applyBorder="1" applyAlignment="1">
      <alignment vertical="center"/>
      <protection/>
    </xf>
    <xf numFmtId="3" fontId="4" fillId="0" borderId="36" xfId="677" applyNumberFormat="1" applyFont="1" applyFill="1" applyBorder="1" applyAlignment="1">
      <alignment vertical="center"/>
      <protection/>
    </xf>
    <xf numFmtId="3" fontId="4" fillId="0" borderId="23" xfId="677" applyNumberFormat="1" applyFont="1" applyFill="1" applyBorder="1" applyAlignment="1">
      <alignment vertical="center"/>
      <protection/>
    </xf>
    <xf numFmtId="0" fontId="134" fillId="0" borderId="0" xfId="660" applyNumberFormat="1" applyFont="1">
      <alignment/>
      <protection/>
    </xf>
    <xf numFmtId="0" fontId="0" fillId="27" borderId="0" xfId="227" applyFont="1" applyFill="1" applyAlignment="1">
      <alignment/>
      <protection/>
    </xf>
    <xf numFmtId="0" fontId="61" fillId="27" borderId="0" xfId="227" applyFont="1" applyFill="1" applyAlignment="1">
      <alignment/>
      <protection/>
    </xf>
    <xf numFmtId="49" fontId="33" fillId="27" borderId="0" xfId="227" applyNumberFormat="1" applyFont="1" applyFill="1" applyAlignment="1">
      <alignment/>
      <protection/>
    </xf>
    <xf numFmtId="0" fontId="4" fillId="26" borderId="36" xfId="0" applyFont="1" applyFill="1" applyBorder="1" applyAlignment="1" quotePrefix="1">
      <alignment horizontal="right"/>
    </xf>
    <xf numFmtId="0" fontId="10" fillId="0" borderId="0" xfId="676" applyFont="1" applyBorder="1">
      <alignment/>
      <protection/>
    </xf>
    <xf numFmtId="0" fontId="10" fillId="0" borderId="0" xfId="676" applyFont="1">
      <alignment/>
      <protection/>
    </xf>
    <xf numFmtId="0" fontId="10" fillId="0" borderId="0" xfId="676" applyFont="1" applyFill="1" applyBorder="1">
      <alignment/>
      <protection/>
    </xf>
    <xf numFmtId="3" fontId="10" fillId="0" borderId="0" xfId="676" applyNumberFormat="1" applyFont="1" applyFill="1" applyBorder="1">
      <alignment/>
      <protection/>
    </xf>
    <xf numFmtId="3" fontId="10" fillId="0" borderId="0" xfId="676" applyNumberFormat="1" applyFont="1" applyBorder="1">
      <alignment/>
      <protection/>
    </xf>
    <xf numFmtId="174" fontId="0" fillId="0" borderId="0" xfId="0" applyNumberFormat="1" applyFont="1" applyAlignment="1">
      <alignment/>
    </xf>
    <xf numFmtId="0" fontId="10" fillId="0" borderId="0" xfId="0" applyFont="1" applyFill="1" applyAlignment="1">
      <alignment/>
    </xf>
    <xf numFmtId="0" fontId="10" fillId="0" borderId="0" xfId="678" applyFont="1" applyFill="1" applyBorder="1">
      <alignment/>
      <protection/>
    </xf>
    <xf numFmtId="173" fontId="10" fillId="0" borderId="0" xfId="677" applyNumberFormat="1" applyFont="1" applyAlignment="1">
      <alignment horizontal="right"/>
      <protection/>
    </xf>
    <xf numFmtId="0" fontId="10" fillId="0" borderId="0" xfId="678" applyFont="1">
      <alignment/>
      <protection/>
    </xf>
    <xf numFmtId="0" fontId="10" fillId="0" borderId="0" xfId="790" applyFont="1" applyFill="1" applyBorder="1">
      <alignment/>
      <protection/>
    </xf>
    <xf numFmtId="0" fontId="36" fillId="0" borderId="0" xfId="0" applyFont="1" applyAlignment="1">
      <alignment/>
    </xf>
    <xf numFmtId="0" fontId="36" fillId="0" borderId="0" xfId="0" applyFont="1" applyAlignment="1">
      <alignment wrapText="1"/>
    </xf>
    <xf numFmtId="0" fontId="35" fillId="0" borderId="35" xfId="0" applyFont="1" applyFill="1" applyBorder="1" applyAlignment="1">
      <alignment vertical="center"/>
    </xf>
    <xf numFmtId="3" fontId="35" fillId="0" borderId="35" xfId="677" applyNumberFormat="1" applyFont="1" applyFill="1" applyBorder="1" applyAlignment="1">
      <alignment vertical="center"/>
      <protection/>
    </xf>
    <xf numFmtId="0" fontId="9" fillId="27" borderId="0" xfId="0" applyFont="1" applyFill="1" applyAlignment="1">
      <alignment/>
    </xf>
    <xf numFmtId="0" fontId="5" fillId="0" borderId="0" xfId="771" applyFont="1" applyBorder="1">
      <alignment/>
      <protection/>
    </xf>
    <xf numFmtId="0" fontId="0" fillId="44" borderId="0" xfId="0" applyFont="1" applyFill="1" applyAlignment="1">
      <alignment/>
    </xf>
    <xf numFmtId="3" fontId="136" fillId="44" borderId="0" xfId="0" applyNumberFormat="1" applyFont="1" applyFill="1" applyBorder="1" applyAlignment="1">
      <alignment/>
    </xf>
    <xf numFmtId="3" fontId="137" fillId="44" borderId="0" xfId="0" applyNumberFormat="1" applyFont="1" applyFill="1" applyAlignment="1">
      <alignment/>
    </xf>
    <xf numFmtId="0" fontId="35" fillId="44" borderId="0" xfId="0" applyFont="1" applyFill="1" applyBorder="1" applyAlignment="1">
      <alignment horizontal="right" wrapText="1"/>
    </xf>
    <xf numFmtId="1" fontId="35" fillId="44" borderId="0" xfId="0" applyNumberFormat="1" applyFont="1" applyFill="1" applyBorder="1" applyAlignment="1">
      <alignment horizontal="right"/>
    </xf>
    <xf numFmtId="1" fontId="0" fillId="44" borderId="0" xfId="0" applyNumberFormat="1" applyFont="1" applyFill="1" applyBorder="1" applyAlignment="1">
      <alignment horizontal="right"/>
    </xf>
    <xf numFmtId="2" fontId="0" fillId="44" borderId="0" xfId="0" applyNumberFormat="1" applyFont="1" applyFill="1" applyAlignment="1">
      <alignment/>
    </xf>
    <xf numFmtId="3" fontId="4" fillId="44" borderId="0" xfId="0" applyNumberFormat="1" applyFont="1" applyFill="1" applyBorder="1" applyAlignment="1">
      <alignment/>
    </xf>
    <xf numFmtId="0" fontId="0" fillId="44" borderId="0" xfId="679" applyFont="1" applyFill="1">
      <alignment/>
      <protection/>
    </xf>
    <xf numFmtId="3" fontId="45" fillId="26" borderId="36" xfId="679" applyNumberFormat="1" applyFont="1" applyFill="1" applyBorder="1" applyAlignment="1">
      <alignment/>
      <protection/>
    </xf>
    <xf numFmtId="0" fontId="45" fillId="26" borderId="36" xfId="679" applyFont="1" applyFill="1" applyBorder="1" applyAlignment="1">
      <alignment horizontal="right"/>
      <protection/>
    </xf>
    <xf numFmtId="0" fontId="45" fillId="26" borderId="23" xfId="679" applyNumberFormat="1" applyFont="1" applyFill="1" applyBorder="1">
      <alignment/>
      <protection/>
    </xf>
    <xf numFmtId="49" fontId="45" fillId="26" borderId="23" xfId="679" applyNumberFormat="1" applyFont="1" applyFill="1" applyBorder="1" applyAlignment="1">
      <alignment horizontal="right" wrapText="1"/>
      <protection/>
    </xf>
    <xf numFmtId="3" fontId="36" fillId="44" borderId="0" xfId="679" applyNumberFormat="1" applyFont="1" applyFill="1" applyBorder="1" applyAlignment="1">
      <alignment/>
      <protection/>
    </xf>
    <xf numFmtId="3" fontId="0" fillId="44" borderId="0" xfId="679" applyNumberFormat="1" applyFont="1" applyFill="1" applyAlignment="1">
      <alignment/>
      <protection/>
    </xf>
    <xf numFmtId="3" fontId="0" fillId="44" borderId="23" xfId="679" applyNumberFormat="1" applyFont="1" applyFill="1" applyBorder="1" applyAlignment="1">
      <alignment/>
      <protection/>
    </xf>
    <xf numFmtId="3" fontId="35" fillId="44" borderId="36" xfId="679" applyNumberFormat="1" applyFont="1" applyFill="1" applyBorder="1" applyAlignment="1">
      <alignment/>
      <protection/>
    </xf>
    <xf numFmtId="3" fontId="35" fillId="44" borderId="0" xfId="679" applyNumberFormat="1" applyFont="1" applyFill="1" applyAlignment="1">
      <alignment/>
      <protection/>
    </xf>
    <xf numFmtId="3" fontId="45" fillId="44" borderId="0" xfId="679" applyNumberFormat="1" applyFont="1" applyFill="1" applyBorder="1" applyAlignment="1">
      <alignment/>
      <protection/>
    </xf>
    <xf numFmtId="3" fontId="0" fillId="44" borderId="0" xfId="679" applyNumberFormat="1" applyFont="1" applyFill="1">
      <alignment/>
      <protection/>
    </xf>
    <xf numFmtId="3" fontId="0" fillId="44" borderId="0" xfId="679" applyNumberFormat="1" applyFont="1" applyFill="1" applyBorder="1" applyAlignment="1">
      <alignment/>
      <protection/>
    </xf>
    <xf numFmtId="3" fontId="35" fillId="44" borderId="0" xfId="679" applyNumberFormat="1" applyFont="1" applyFill="1" applyBorder="1" applyAlignment="1">
      <alignment/>
      <protection/>
    </xf>
    <xf numFmtId="3" fontId="35" fillId="44" borderId="35" xfId="679" applyNumberFormat="1" applyFont="1" applyFill="1" applyBorder="1" applyAlignment="1">
      <alignment/>
      <protection/>
    </xf>
    <xf numFmtId="3" fontId="45" fillId="44" borderId="35" xfId="679" applyNumberFormat="1" applyFont="1" applyFill="1" applyBorder="1" applyAlignment="1">
      <alignment/>
      <protection/>
    </xf>
    <xf numFmtId="3" fontId="64" fillId="44" borderId="0" xfId="679" applyNumberFormat="1" applyFont="1" applyFill="1">
      <alignment/>
      <protection/>
    </xf>
    <xf numFmtId="3" fontId="0" fillId="44" borderId="23" xfId="679" applyNumberFormat="1" applyFont="1" applyFill="1" applyBorder="1">
      <alignment/>
      <protection/>
    </xf>
    <xf numFmtId="3" fontId="35" fillId="44" borderId="0" xfId="679" applyNumberFormat="1" applyFont="1" applyFill="1">
      <alignment/>
      <protection/>
    </xf>
    <xf numFmtId="3" fontId="36" fillId="44" borderId="0" xfId="679" applyNumberFormat="1" applyFont="1" applyFill="1">
      <alignment/>
      <protection/>
    </xf>
    <xf numFmtId="3" fontId="35" fillId="44" borderId="35" xfId="679" applyNumberFormat="1" applyFont="1" applyFill="1" applyBorder="1">
      <alignment/>
      <protection/>
    </xf>
    <xf numFmtId="10" fontId="0" fillId="44" borderId="0" xfId="701" applyNumberFormat="1" applyFont="1" applyFill="1" applyBorder="1" applyAlignment="1" quotePrefix="1">
      <alignment horizontal="right"/>
    </xf>
    <xf numFmtId="10" fontId="0" fillId="44" borderId="23" xfId="701" applyNumberFormat="1" applyFont="1" applyFill="1" applyBorder="1" applyAlignment="1" quotePrefix="1">
      <alignment horizontal="right"/>
    </xf>
    <xf numFmtId="10" fontId="35" fillId="44" borderId="0" xfId="701" applyNumberFormat="1" applyFont="1" applyFill="1" applyBorder="1" applyAlignment="1" quotePrefix="1">
      <alignment horizontal="right"/>
    </xf>
    <xf numFmtId="10" fontId="35" fillId="44" borderId="35" xfId="701" applyNumberFormat="1" applyFont="1" applyFill="1" applyBorder="1" applyAlignment="1" quotePrefix="1">
      <alignment horizontal="right"/>
    </xf>
    <xf numFmtId="3" fontId="5" fillId="44" borderId="0" xfId="0" applyNumberFormat="1" applyFont="1" applyFill="1" applyAlignment="1">
      <alignment/>
    </xf>
    <xf numFmtId="0" fontId="138" fillId="44" borderId="0" xfId="0" applyFont="1" applyFill="1" applyBorder="1" applyAlignment="1">
      <alignment/>
    </xf>
    <xf numFmtId="0" fontId="5" fillId="44" borderId="0" xfId="679" applyFont="1" applyFill="1" applyAlignment="1">
      <alignment/>
      <protection/>
    </xf>
    <xf numFmtId="10" fontId="35" fillId="44" borderId="37" xfId="701" applyNumberFormat="1" applyFont="1" applyFill="1" applyBorder="1" applyAlignment="1" quotePrefix="1">
      <alignment horizontal="right"/>
    </xf>
    <xf numFmtId="0" fontId="0" fillId="27" borderId="0" xfId="0" applyFont="1" applyFill="1" applyAlignment="1">
      <alignment horizontal="left"/>
    </xf>
    <xf numFmtId="0" fontId="0" fillId="27" borderId="23" xfId="0" applyFont="1" applyFill="1" applyBorder="1" applyAlignment="1">
      <alignment horizontal="left"/>
    </xf>
    <xf numFmtId="0" fontId="0" fillId="0" borderId="23" xfId="227" applyFont="1" applyFill="1" applyBorder="1" applyAlignment="1">
      <alignment horizontal="left" indent="1"/>
      <protection/>
    </xf>
    <xf numFmtId="0" fontId="0" fillId="0" borderId="23" xfId="227" applyFont="1" applyFill="1" applyBorder="1">
      <alignment/>
      <protection/>
    </xf>
    <xf numFmtId="0" fontId="35" fillId="0" borderId="23" xfId="227" applyFont="1" applyFill="1" applyBorder="1">
      <alignment/>
      <protection/>
    </xf>
    <xf numFmtId="0" fontId="0" fillId="27" borderId="0" xfId="227" applyFont="1" applyFill="1" applyBorder="1" applyAlignment="1">
      <alignment horizontal="left" indent="1"/>
      <protection/>
    </xf>
    <xf numFmtId="0" fontId="0" fillId="27" borderId="0" xfId="227" applyFont="1" applyFill="1" applyBorder="1">
      <alignment/>
      <protection/>
    </xf>
    <xf numFmtId="0" fontId="35" fillId="27" borderId="0" xfId="227" applyFont="1" applyFill="1" applyBorder="1">
      <alignment/>
      <protection/>
    </xf>
    <xf numFmtId="3" fontId="5" fillId="44" borderId="23" xfId="0" applyNumberFormat="1" applyFont="1" applyFill="1" applyBorder="1" applyAlignment="1">
      <alignment/>
    </xf>
    <xf numFmtId="0" fontId="5" fillId="44" borderId="0" xfId="0" applyNumberFormat="1" applyFont="1" applyFill="1" applyAlignment="1">
      <alignment vertical="center" readingOrder="1"/>
    </xf>
    <xf numFmtId="3" fontId="6" fillId="0" borderId="0" xfId="0" applyNumberFormat="1" applyFont="1" applyFill="1" applyAlignment="1">
      <alignment horizontal="right"/>
    </xf>
    <xf numFmtId="0" fontId="0" fillId="27" borderId="0" xfId="0" applyFont="1" applyFill="1" applyAlignment="1">
      <alignment wrapText="1"/>
    </xf>
    <xf numFmtId="172" fontId="5" fillId="27" borderId="0" xfId="0" applyNumberFormat="1" applyFont="1" applyFill="1" applyAlignment="1">
      <alignment horizontal="right" indent="1"/>
    </xf>
    <xf numFmtId="172" fontId="5" fillId="45" borderId="36" xfId="0" applyNumberFormat="1" applyFont="1" applyFill="1" applyBorder="1" applyAlignment="1">
      <alignment horizontal="right" indent="1"/>
    </xf>
    <xf numFmtId="172" fontId="5" fillId="45" borderId="38" xfId="0" applyNumberFormat="1" applyFont="1" applyFill="1" applyBorder="1" applyAlignment="1">
      <alignment horizontal="right" indent="1"/>
    </xf>
    <xf numFmtId="174" fontId="5" fillId="45" borderId="0" xfId="0" applyNumberFormat="1" applyFont="1" applyFill="1" applyAlignment="1">
      <alignment horizontal="right" indent="1"/>
    </xf>
    <xf numFmtId="172" fontId="5" fillId="45" borderId="0" xfId="0" applyNumberFormat="1" applyFont="1" applyFill="1" applyBorder="1" applyAlignment="1">
      <alignment horizontal="right" indent="1"/>
    </xf>
    <xf numFmtId="0" fontId="4" fillId="26" borderId="23" xfId="0" applyFont="1" applyFill="1" applyBorder="1" applyAlignment="1">
      <alignment horizontal="right" indent="1"/>
    </xf>
    <xf numFmtId="0" fontId="4" fillId="26" borderId="39" xfId="0" applyFont="1" applyFill="1" applyBorder="1" applyAlignment="1">
      <alignment horizontal="right" indent="1"/>
    </xf>
    <xf numFmtId="0" fontId="10" fillId="0" borderId="0" xfId="227" applyFont="1" applyFill="1" applyBorder="1" applyAlignment="1">
      <alignment wrapText="1"/>
      <protection/>
    </xf>
    <xf numFmtId="0" fontId="3" fillId="44" borderId="0" xfId="0" applyFont="1" applyFill="1" applyBorder="1" applyAlignment="1">
      <alignment/>
    </xf>
    <xf numFmtId="0" fontId="4" fillId="44" borderId="36" xfId="0" applyFont="1" applyFill="1" applyBorder="1" applyAlignment="1">
      <alignment/>
    </xf>
    <xf numFmtId="0" fontId="4" fillId="44" borderId="35" xfId="0" applyFont="1" applyFill="1" applyBorder="1" applyAlignment="1">
      <alignment/>
    </xf>
    <xf numFmtId="3" fontId="6" fillId="0" borderId="0" xfId="0" applyNumberFormat="1" applyFont="1" applyAlignment="1">
      <alignment/>
    </xf>
    <xf numFmtId="3" fontId="6" fillId="0" borderId="23" xfId="0" applyNumberFormat="1" applyFont="1" applyBorder="1" applyAlignment="1">
      <alignment/>
    </xf>
    <xf numFmtId="0" fontId="6" fillId="0" borderId="0" xfId="0" applyFont="1" applyFill="1" applyAlignment="1">
      <alignment/>
    </xf>
    <xf numFmtId="3" fontId="5" fillId="0" borderId="0" xfId="0" applyNumberFormat="1" applyFont="1" applyBorder="1" applyAlignment="1">
      <alignment wrapText="1"/>
    </xf>
    <xf numFmtId="0" fontId="5" fillId="0" borderId="0" xfId="0" applyFont="1" applyFill="1" applyBorder="1" applyAlignment="1">
      <alignment wrapText="1"/>
    </xf>
    <xf numFmtId="1" fontId="0" fillId="0" borderId="0" xfId="0" applyNumberFormat="1" applyFont="1" applyAlignment="1">
      <alignment/>
    </xf>
    <xf numFmtId="0" fontId="4" fillId="0" borderId="35" xfId="0" applyFont="1" applyFill="1" applyBorder="1" applyAlignment="1">
      <alignment vertical="center"/>
    </xf>
    <xf numFmtId="3" fontId="37" fillId="44" borderId="0" xfId="679" applyNumberFormat="1" applyFont="1" applyFill="1" applyBorder="1" applyAlignment="1">
      <alignment/>
      <protection/>
    </xf>
    <xf numFmtId="173" fontId="5" fillId="0" borderId="0" xfId="0" applyNumberFormat="1" applyFont="1" applyFill="1" applyBorder="1" applyAlignment="1">
      <alignment/>
    </xf>
    <xf numFmtId="173" fontId="5" fillId="0" borderId="0" xfId="677" applyNumberFormat="1" applyFont="1" applyFill="1" applyAlignment="1">
      <alignment horizontal="right"/>
      <protection/>
    </xf>
    <xf numFmtId="0" fontId="5" fillId="44" borderId="23" xfId="0" applyFont="1" applyFill="1" applyBorder="1" applyAlignment="1">
      <alignment/>
    </xf>
    <xf numFmtId="0" fontId="5" fillId="44" borderId="0" xfId="0" applyFont="1" applyFill="1" applyAlignment="1">
      <alignment/>
    </xf>
    <xf numFmtId="49" fontId="4" fillId="26" borderId="35" xfId="0" applyNumberFormat="1" applyFont="1" applyFill="1" applyBorder="1" applyAlignment="1">
      <alignment horizontal="right" wrapText="1"/>
    </xf>
    <xf numFmtId="0" fontId="4" fillId="0" borderId="37" xfId="0" applyFont="1" applyBorder="1" applyAlignment="1">
      <alignment wrapText="1"/>
    </xf>
    <xf numFmtId="0" fontId="9" fillId="0" borderId="0" xfId="0" applyFont="1" applyAlignment="1">
      <alignment/>
    </xf>
    <xf numFmtId="0" fontId="4" fillId="46" borderId="35" xfId="0" applyFont="1" applyFill="1" applyBorder="1" applyAlignment="1">
      <alignment horizontal="right" wrapText="1"/>
    </xf>
    <xf numFmtId="0" fontId="33" fillId="0" borderId="0" xfId="0" applyFont="1" applyFill="1" applyAlignment="1" quotePrefix="1">
      <alignment/>
    </xf>
    <xf numFmtId="173" fontId="4" fillId="0" borderId="0" xfId="677" applyNumberFormat="1" applyFont="1" applyFill="1" applyBorder="1" applyAlignment="1">
      <alignment vertical="center"/>
      <protection/>
    </xf>
    <xf numFmtId="0" fontId="9" fillId="0" borderId="0" xfId="0" applyFont="1" applyBorder="1" applyAlignment="1">
      <alignment wrapText="1"/>
    </xf>
    <xf numFmtId="3" fontId="5" fillId="44" borderId="36" xfId="0" applyNumberFormat="1" applyFont="1" applyFill="1" applyBorder="1" applyAlignment="1">
      <alignment/>
    </xf>
    <xf numFmtId="3" fontId="5" fillId="44" borderId="35" xfId="0" applyNumberFormat="1" applyFont="1" applyFill="1" applyBorder="1" applyAlignment="1">
      <alignment/>
    </xf>
    <xf numFmtId="0" fontId="3" fillId="44" borderId="0" xfId="0" applyFont="1" applyFill="1" applyBorder="1" applyAlignment="1">
      <alignment horizontal="left" indent="1"/>
    </xf>
    <xf numFmtId="3" fontId="5" fillId="0" borderId="0" xfId="0" applyNumberFormat="1" applyFont="1" applyFill="1" applyBorder="1" applyAlignment="1">
      <alignment horizontal="right" wrapText="1"/>
    </xf>
    <xf numFmtId="0" fontId="7" fillId="0" borderId="0" xfId="678" applyFont="1" applyFill="1" applyBorder="1">
      <alignment/>
      <protection/>
    </xf>
    <xf numFmtId="0" fontId="4" fillId="0" borderId="36" xfId="0" applyFont="1" applyFill="1" applyBorder="1" applyAlignment="1">
      <alignment/>
    </xf>
    <xf numFmtId="3" fontId="35" fillId="27" borderId="0" xfId="0" applyNumberFormat="1" applyFont="1" applyFill="1" applyAlignment="1">
      <alignment horizontal="right"/>
    </xf>
    <xf numFmtId="0" fontId="33" fillId="26" borderId="35" xfId="0" applyFont="1" applyFill="1" applyBorder="1" applyAlignment="1">
      <alignment horizontal="right"/>
    </xf>
    <xf numFmtId="3" fontId="33" fillId="27" borderId="0" xfId="0" applyNumberFormat="1" applyFont="1" applyFill="1" applyAlignment="1">
      <alignment/>
    </xf>
    <xf numFmtId="174" fontId="98" fillId="27" borderId="23" xfId="0" applyNumberFormat="1" applyFont="1" applyFill="1" applyBorder="1" applyAlignment="1">
      <alignment/>
    </xf>
    <xf numFmtId="0" fontId="35" fillId="26" borderId="35" xfId="227" applyFont="1" applyFill="1" applyBorder="1" applyAlignment="1">
      <alignment horizontal="left" vertical="center" wrapText="1"/>
      <protection/>
    </xf>
    <xf numFmtId="0" fontId="35" fillId="26" borderId="35" xfId="227" applyFont="1" applyFill="1" applyBorder="1" applyAlignment="1">
      <alignment horizontal="right" vertical="center" wrapText="1"/>
      <protection/>
    </xf>
    <xf numFmtId="3" fontId="4" fillId="0" borderId="0" xfId="0" applyNumberFormat="1" applyFont="1" applyFill="1" applyBorder="1" applyAlignment="1">
      <alignment horizontal="right" wrapText="1"/>
    </xf>
    <xf numFmtId="16" fontId="4" fillId="26" borderId="36" xfId="0" applyNumberFormat="1" applyFont="1" applyFill="1" applyBorder="1" applyAlignment="1" quotePrefix="1">
      <alignment horizontal="right"/>
    </xf>
    <xf numFmtId="0" fontId="4" fillId="46" borderId="35" xfId="0" applyFont="1" applyFill="1" applyBorder="1" applyAlignment="1">
      <alignment/>
    </xf>
    <xf numFmtId="0" fontId="98" fillId="0" borderId="0" xfId="0" applyFont="1" applyAlignment="1">
      <alignment/>
    </xf>
    <xf numFmtId="0" fontId="10" fillId="0" borderId="0" xfId="0" applyFont="1" applyAlignment="1">
      <alignment/>
    </xf>
    <xf numFmtId="0" fontId="4" fillId="0" borderId="0" xfId="0" applyFont="1" applyAlignment="1">
      <alignment/>
    </xf>
    <xf numFmtId="0" fontId="5" fillId="27" borderId="0" xfId="0" applyFont="1" applyFill="1" applyAlignment="1">
      <alignment/>
    </xf>
    <xf numFmtId="0" fontId="5" fillId="27" borderId="23" xfId="0" applyFont="1" applyFill="1" applyBorder="1" applyAlignment="1">
      <alignment/>
    </xf>
    <xf numFmtId="0" fontId="35" fillId="47" borderId="40" xfId="18" applyFont="1" applyFill="1" applyBorder="1" applyAlignment="1" quotePrefix="1">
      <alignment horizontal="center" vertical="center" wrapText="1"/>
      <protection/>
    </xf>
    <xf numFmtId="0" fontId="35" fillId="47" borderId="41" xfId="18" applyFont="1" applyFill="1" applyBorder="1" applyAlignment="1" quotePrefix="1">
      <alignment vertical="center" wrapText="1"/>
      <protection/>
    </xf>
    <xf numFmtId="0" fontId="0" fillId="47" borderId="23" xfId="18" applyFont="1" applyFill="1" applyBorder="1" applyAlignment="1" quotePrefix="1">
      <alignment horizontal="center" wrapText="1"/>
      <protection/>
    </xf>
    <xf numFmtId="0" fontId="35" fillId="47" borderId="41" xfId="18" applyFont="1" applyFill="1" applyBorder="1" applyAlignment="1" quotePrefix="1">
      <alignment horizontal="center" wrapText="1"/>
      <protection/>
    </xf>
    <xf numFmtId="1" fontId="35" fillId="44" borderId="25" xfId="104" applyNumberFormat="1" applyFont="1" applyFill="1" applyBorder="1" applyAlignment="1" applyProtection="1">
      <alignment horizontal="center" vertical="center"/>
      <protection locked="0"/>
    </xf>
    <xf numFmtId="1" fontId="35" fillId="44" borderId="25" xfId="684" applyNumberFormat="1" applyFont="1" applyFill="1" applyBorder="1" applyAlignment="1">
      <alignment horizontal="center" vertical="center"/>
      <protection locked="0"/>
    </xf>
    <xf numFmtId="1" fontId="35" fillId="44" borderId="34" xfId="104" applyNumberFormat="1" applyFont="1" applyFill="1" applyBorder="1" applyAlignment="1" applyProtection="1">
      <alignment horizontal="center" vertical="center"/>
      <protection locked="0"/>
    </xf>
    <xf numFmtId="1" fontId="35" fillId="44" borderId="23" xfId="115" applyNumberFormat="1" applyFont="1" applyFill="1" applyBorder="1" applyAlignment="1" applyProtection="1">
      <alignment horizontal="center" vertical="center"/>
      <protection locked="0"/>
    </xf>
    <xf numFmtId="1" fontId="35" fillId="44" borderId="34" xfId="115" applyNumberFormat="1" applyFont="1" applyFill="1" applyBorder="1" applyAlignment="1" applyProtection="1">
      <alignment horizontal="center" vertical="center"/>
      <protection locked="0"/>
    </xf>
    <xf numFmtId="1" fontId="35" fillId="44" borderId="17" xfId="115" applyNumberFormat="1" applyFont="1" applyFill="1" applyBorder="1" applyAlignment="1" applyProtection="1">
      <alignment horizontal="center" vertical="center"/>
      <protection locked="0"/>
    </xf>
    <xf numFmtId="1" fontId="35" fillId="44" borderId="35" xfId="115" applyNumberFormat="1" applyFont="1" applyFill="1" applyBorder="1" applyAlignment="1" applyProtection="1">
      <alignment horizontal="center" vertical="center"/>
      <protection locked="0"/>
    </xf>
    <xf numFmtId="199" fontId="35" fillId="44" borderId="34" xfId="684" applyNumberFormat="1" applyFont="1" applyFill="1" applyBorder="1" applyAlignment="1">
      <alignment horizontal="right" vertical="center"/>
      <protection locked="0"/>
    </xf>
    <xf numFmtId="199" fontId="35" fillId="44" borderId="41" xfId="684" applyNumberFormat="1" applyFont="1" applyFill="1" applyBorder="1" applyAlignment="1">
      <alignment horizontal="right" vertical="center"/>
      <protection locked="0"/>
    </xf>
    <xf numFmtId="0" fontId="136" fillId="0" borderId="0" xfId="0" applyFont="1" applyAlignment="1">
      <alignment/>
    </xf>
    <xf numFmtId="0" fontId="136" fillId="0" borderId="0" xfId="0" applyFont="1" applyFill="1" applyAlignment="1">
      <alignment/>
    </xf>
    <xf numFmtId="1" fontId="136" fillId="0" borderId="0" xfId="115" applyNumberFormat="1" applyFont="1" applyBorder="1" applyAlignment="1">
      <alignment horizontal="center"/>
    </xf>
    <xf numFmtId="1" fontId="136" fillId="0" borderId="0" xfId="115" applyNumberFormat="1" applyFont="1" applyFill="1" applyBorder="1" applyAlignment="1">
      <alignment horizontal="center"/>
    </xf>
    <xf numFmtId="1" fontId="136" fillId="0" borderId="10" xfId="115" applyNumberFormat="1" applyFont="1" applyFill="1" applyBorder="1" applyAlignment="1">
      <alignment horizontal="center"/>
    </xf>
    <xf numFmtId="1" fontId="136" fillId="0" borderId="36" xfId="115" applyNumberFormat="1" applyFont="1" applyFill="1" applyBorder="1" applyAlignment="1">
      <alignment horizontal="center"/>
    </xf>
    <xf numFmtId="1" fontId="136" fillId="0" borderId="42" xfId="115" applyNumberFormat="1" applyFont="1" applyFill="1" applyBorder="1" applyAlignment="1">
      <alignment horizontal="center"/>
    </xf>
    <xf numFmtId="1" fontId="136" fillId="0" borderId="42" xfId="115" applyNumberFormat="1" applyFont="1" applyBorder="1" applyAlignment="1">
      <alignment horizontal="center"/>
    </xf>
    <xf numFmtId="1" fontId="136" fillId="0" borderId="43" xfId="115" applyNumberFormat="1" applyFont="1" applyBorder="1" applyAlignment="1">
      <alignment horizontal="center"/>
    </xf>
    <xf numFmtId="1" fontId="136" fillId="0" borderId="23" xfId="115" applyNumberFormat="1" applyFont="1" applyBorder="1" applyAlignment="1">
      <alignment horizontal="center"/>
    </xf>
    <xf numFmtId="1" fontId="136" fillId="0" borderId="23" xfId="115" applyNumberFormat="1" applyFont="1" applyFill="1" applyBorder="1" applyAlignment="1">
      <alignment horizontal="center"/>
    </xf>
    <xf numFmtId="1" fontId="136" fillId="0" borderId="43" xfId="115" applyNumberFormat="1" applyFont="1" applyFill="1" applyBorder="1" applyAlignment="1">
      <alignment horizontal="center"/>
    </xf>
    <xf numFmtId="1" fontId="136" fillId="0" borderId="17" xfId="115" applyNumberFormat="1" applyFont="1" applyBorder="1" applyAlignment="1">
      <alignment horizontal="center"/>
    </xf>
    <xf numFmtId="1" fontId="136" fillId="0" borderId="35" xfId="115" applyNumberFormat="1" applyFont="1" applyBorder="1" applyAlignment="1">
      <alignment horizontal="center"/>
    </xf>
    <xf numFmtId="1" fontId="137" fillId="0" borderId="23" xfId="115" applyNumberFormat="1" applyFont="1" applyBorder="1" applyAlignment="1">
      <alignment horizontal="center" vertical="center"/>
    </xf>
    <xf numFmtId="43" fontId="35" fillId="44" borderId="41" xfId="104" applyFont="1" applyFill="1" applyBorder="1" applyAlignment="1" applyProtection="1">
      <alignment horizontal="center" vertical="center"/>
      <protection locked="0"/>
    </xf>
    <xf numFmtId="0" fontId="136" fillId="0" borderId="23" xfId="0" applyFont="1" applyBorder="1" applyAlignment="1">
      <alignment/>
    </xf>
    <xf numFmtId="3" fontId="136" fillId="0" borderId="0" xfId="0" applyNumberFormat="1" applyFont="1" applyAlignment="1">
      <alignment/>
    </xf>
    <xf numFmtId="0" fontId="136" fillId="0" borderId="0" xfId="0" applyFont="1" applyFill="1" applyBorder="1" applyAlignment="1">
      <alignment vertical="center"/>
    </xf>
    <xf numFmtId="200" fontId="136" fillId="0" borderId="36" xfId="707" applyNumberFormat="1" applyFont="1" applyFill="1" applyBorder="1" applyAlignment="1">
      <alignment horizontal="center" vertical="center"/>
    </xf>
    <xf numFmtId="200" fontId="136" fillId="0" borderId="0" xfId="707" applyNumberFormat="1" applyFont="1" applyFill="1" applyBorder="1" applyAlignment="1">
      <alignment horizontal="center" vertical="center"/>
    </xf>
    <xf numFmtId="0" fontId="137" fillId="0" borderId="23" xfId="0" applyFont="1" applyFill="1" applyBorder="1" applyAlignment="1">
      <alignment vertical="center"/>
    </xf>
    <xf numFmtId="200" fontId="137" fillId="0" borderId="23" xfId="707" applyNumberFormat="1" applyFont="1" applyFill="1" applyBorder="1" applyAlignment="1">
      <alignment horizontal="center" vertical="center"/>
    </xf>
    <xf numFmtId="0" fontId="35" fillId="47" borderId="0" xfId="227" applyFont="1" applyFill="1" applyBorder="1">
      <alignment/>
      <protection/>
    </xf>
    <xf numFmtId="0" fontId="0" fillId="47" borderId="0" xfId="227" applyFont="1" applyFill="1" applyBorder="1">
      <alignment/>
      <protection/>
    </xf>
    <xf numFmtId="0" fontId="35" fillId="47" borderId="0" xfId="227" applyFont="1" applyFill="1" applyBorder="1" applyAlignment="1">
      <alignment horizontal="left" indent="1"/>
      <protection/>
    </xf>
    <xf numFmtId="0" fontId="35" fillId="47" borderId="0" xfId="227" applyFont="1" applyFill="1" applyBorder="1" applyAlignment="1">
      <alignment horizontal="center"/>
      <protection/>
    </xf>
    <xf numFmtId="3" fontId="0" fillId="0" borderId="23" xfId="227" applyNumberFormat="1" applyFont="1" applyFill="1" applyBorder="1" applyAlignment="1">
      <alignment horizontal="center"/>
      <protection/>
    </xf>
    <xf numFmtId="9" fontId="0" fillId="0" borderId="23" xfId="227" applyNumberFormat="1" applyFont="1" applyFill="1" applyBorder="1" applyAlignment="1">
      <alignment horizontal="center"/>
      <protection/>
    </xf>
    <xf numFmtId="3" fontId="0" fillId="0" borderId="35" xfId="227" applyNumberFormat="1" applyFont="1" applyFill="1" applyBorder="1" applyAlignment="1">
      <alignment horizontal="center"/>
      <protection/>
    </xf>
    <xf numFmtId="1" fontId="0" fillId="0" borderId="35" xfId="227" applyNumberFormat="1" applyFont="1" applyFill="1" applyBorder="1" applyAlignment="1">
      <alignment horizontal="center"/>
      <protection/>
    </xf>
    <xf numFmtId="1" fontId="0" fillId="0" borderId="0" xfId="227" applyNumberFormat="1" applyFont="1" applyFill="1" applyBorder="1" applyAlignment="1">
      <alignment horizontal="center"/>
      <protection/>
    </xf>
    <xf numFmtId="3" fontId="0" fillId="0" borderId="0" xfId="227" applyNumberFormat="1" applyFont="1" applyFill="1" applyBorder="1" applyAlignment="1">
      <alignment horizontal="center"/>
      <protection/>
    </xf>
    <xf numFmtId="0" fontId="35" fillId="47" borderId="0" xfId="227" applyFont="1" applyFill="1" applyBorder="1" applyAlignment="1">
      <alignment horizontal="left" wrapText="1" indent="1"/>
      <protection/>
    </xf>
    <xf numFmtId="0" fontId="0" fillId="0" borderId="23" xfId="227" applyFont="1" applyFill="1" applyBorder="1" applyAlignment="1">
      <alignment horizontal="center"/>
      <protection/>
    </xf>
    <xf numFmtId="0" fontId="0" fillId="0" borderId="35" xfId="227" applyFont="1" applyFill="1" applyBorder="1" applyAlignment="1">
      <alignment horizontal="right"/>
      <protection/>
    </xf>
    <xf numFmtId="9" fontId="0" fillId="0" borderId="23" xfId="705" applyNumberFormat="1" applyFont="1" applyFill="1" applyBorder="1" applyAlignment="1">
      <alignment horizontal="center"/>
    </xf>
    <xf numFmtId="9" fontId="0" fillId="0" borderId="23" xfId="723" applyNumberFormat="1" applyFont="1" applyFill="1" applyBorder="1" applyAlignment="1">
      <alignment horizontal="center"/>
    </xf>
    <xf numFmtId="0" fontId="0" fillId="0" borderId="0" xfId="227" applyFont="1" applyFill="1" applyBorder="1">
      <alignment/>
      <protection/>
    </xf>
    <xf numFmtId="0" fontId="0" fillId="0" borderId="0" xfId="227" applyFont="1" applyFill="1" applyBorder="1" applyAlignment="1">
      <alignment horizontal="right"/>
      <protection/>
    </xf>
    <xf numFmtId="9" fontId="0" fillId="0" borderId="0" xfId="705" applyNumberFormat="1" applyFont="1" applyFill="1" applyBorder="1" applyAlignment="1">
      <alignment horizontal="center"/>
    </xf>
    <xf numFmtId="9" fontId="0" fillId="0" borderId="0" xfId="723" applyNumberFormat="1" applyFont="1" applyFill="1" applyBorder="1" applyAlignment="1">
      <alignment horizontal="center"/>
    </xf>
    <xf numFmtId="3" fontId="4" fillId="0" borderId="23" xfId="0" applyNumberFormat="1" applyFont="1" applyFill="1" applyBorder="1" applyAlignment="1">
      <alignment/>
    </xf>
    <xf numFmtId="0" fontId="35" fillId="48" borderId="36" xfId="524" applyFont="1" applyFill="1" applyBorder="1" applyAlignment="1">
      <alignment horizontal="left"/>
      <protection/>
    </xf>
    <xf numFmtId="0" fontId="0" fillId="48" borderId="36" xfId="524" applyFont="1" applyFill="1" applyBorder="1" applyAlignment="1">
      <alignment horizontal="right"/>
      <protection/>
    </xf>
    <xf numFmtId="0" fontId="35" fillId="48" borderId="23" xfId="524" applyFont="1" applyFill="1" applyBorder="1">
      <alignment/>
      <protection/>
    </xf>
    <xf numFmtId="0" fontId="35" fillId="48" borderId="23" xfId="524" applyFont="1" applyFill="1" applyBorder="1" applyAlignment="1">
      <alignment horizontal="right"/>
      <protection/>
    </xf>
    <xf numFmtId="183" fontId="35" fillId="48" borderId="23" xfId="524" applyNumberFormat="1" applyFont="1" applyFill="1" applyBorder="1" applyAlignment="1" quotePrefix="1">
      <alignment horizontal="right"/>
      <protection/>
    </xf>
    <xf numFmtId="183" fontId="35" fillId="48" borderId="23" xfId="524" applyNumberFormat="1" applyFont="1" applyFill="1" applyBorder="1" applyAlignment="1">
      <alignment horizontal="right"/>
      <protection/>
    </xf>
    <xf numFmtId="0" fontId="0" fillId="27" borderId="0" xfId="524" applyFont="1" applyFill="1" applyBorder="1">
      <alignment/>
      <protection/>
    </xf>
    <xf numFmtId="0" fontId="0" fillId="27" borderId="23" xfId="524" applyFont="1" applyFill="1" applyBorder="1">
      <alignment/>
      <protection/>
    </xf>
    <xf numFmtId="0" fontId="35" fillId="27" borderId="0" xfId="524" applyFont="1" applyFill="1" applyBorder="1">
      <alignment/>
      <protection/>
    </xf>
    <xf numFmtId="174" fontId="98" fillId="27" borderId="0" xfId="0" applyNumberFormat="1" applyFont="1" applyFill="1" applyBorder="1" applyAlignment="1">
      <alignment/>
    </xf>
    <xf numFmtId="3" fontId="33" fillId="27" borderId="23" xfId="0" applyNumberFormat="1" applyFont="1" applyFill="1" applyBorder="1" applyAlignment="1">
      <alignment/>
    </xf>
    <xf numFmtId="49" fontId="5" fillId="0" borderId="0" xfId="660" applyNumberFormat="1" applyFont="1" applyFill="1" applyAlignment="1">
      <alignment horizontal="left" vertical="center"/>
      <protection/>
    </xf>
    <xf numFmtId="0" fontId="6" fillId="0" borderId="0" xfId="660" applyNumberFormat="1" applyFont="1">
      <alignment/>
      <protection/>
    </xf>
    <xf numFmtId="3" fontId="6" fillId="0" borderId="0" xfId="660" applyNumberFormat="1" applyFont="1">
      <alignment/>
      <protection/>
    </xf>
    <xf numFmtId="0" fontId="5" fillId="0" borderId="0" xfId="701" applyNumberFormat="1" applyFont="1" applyFill="1" applyBorder="1" applyAlignment="1">
      <alignment horizontal="left" wrapText="1"/>
    </xf>
    <xf numFmtId="0" fontId="42" fillId="0" borderId="0" xfId="701" applyNumberFormat="1" applyFont="1" applyAlignment="1">
      <alignment/>
    </xf>
    <xf numFmtId="3" fontId="4" fillId="26" borderId="35" xfId="0" applyNumberFormat="1" applyFont="1" applyFill="1" applyBorder="1" applyAlignment="1">
      <alignment horizontal="right" wrapText="1"/>
    </xf>
    <xf numFmtId="3" fontId="5" fillId="0" borderId="23" xfId="0" applyNumberFormat="1" applyFont="1" applyBorder="1" applyAlignment="1">
      <alignment/>
    </xf>
    <xf numFmtId="3" fontId="4" fillId="0" borderId="0" xfId="0" applyNumberFormat="1" applyFont="1" applyFill="1" applyAlignment="1">
      <alignment vertical="top"/>
    </xf>
    <xf numFmtId="0" fontId="6" fillId="0" borderId="0" xfId="0" applyFont="1" applyFill="1" applyAlignment="1">
      <alignment/>
    </xf>
    <xf numFmtId="3" fontId="138" fillId="44" borderId="0" xfId="0" applyNumberFormat="1" applyFont="1" applyFill="1" applyAlignment="1">
      <alignment/>
    </xf>
    <xf numFmtId="2" fontId="6" fillId="0" borderId="0" xfId="0" applyNumberFormat="1" applyFont="1" applyFill="1" applyAlignment="1" quotePrefix="1">
      <alignment horizontal="right"/>
    </xf>
    <xf numFmtId="2" fontId="6" fillId="0" borderId="0" xfId="0" applyNumberFormat="1" applyFont="1" applyFill="1" applyAlignment="1">
      <alignment horizontal="right"/>
    </xf>
    <xf numFmtId="3" fontId="5" fillId="0" borderId="23" xfId="0" applyNumberFormat="1" applyFont="1" applyBorder="1" applyAlignment="1">
      <alignment wrapText="1"/>
    </xf>
    <xf numFmtId="3" fontId="4" fillId="0" borderId="36" xfId="0" applyNumberFormat="1" applyFont="1" applyBorder="1" applyAlignment="1">
      <alignment vertical="top" wrapText="1"/>
    </xf>
    <xf numFmtId="0" fontId="139" fillId="0" borderId="0" xfId="0" applyFont="1" applyAlignment="1">
      <alignment/>
    </xf>
    <xf numFmtId="3" fontId="5" fillId="0" borderId="23" xfId="0" applyNumberFormat="1" applyFont="1" applyFill="1" applyBorder="1" applyAlignment="1">
      <alignment/>
    </xf>
    <xf numFmtId="3" fontId="139" fillId="44" borderId="23" xfId="0" applyNumberFormat="1" applyFont="1" applyFill="1" applyBorder="1" applyAlignment="1">
      <alignment/>
    </xf>
    <xf numFmtId="174" fontId="4" fillId="0" borderId="36" xfId="0" applyNumberFormat="1" applyFont="1" applyFill="1" applyBorder="1" applyAlignment="1">
      <alignment vertical="top"/>
    </xf>
    <xf numFmtId="3" fontId="139" fillId="0" borderId="0" xfId="0" applyNumberFormat="1" applyFont="1" applyFill="1" applyAlignment="1">
      <alignment/>
    </xf>
    <xf numFmtId="0" fontId="3" fillId="26" borderId="36" xfId="0" applyFont="1" applyFill="1" applyBorder="1" applyAlignment="1">
      <alignment/>
    </xf>
    <xf numFmtId="0" fontId="3" fillId="26" borderId="23" xfId="0" applyFont="1" applyFill="1" applyBorder="1" applyAlignment="1">
      <alignment/>
    </xf>
    <xf numFmtId="0" fontId="3" fillId="0" borderId="0" xfId="0" applyFont="1" applyFill="1" applyBorder="1" applyAlignment="1">
      <alignment/>
    </xf>
    <xf numFmtId="0" fontId="5" fillId="0" borderId="0" xfId="0" applyFont="1" applyAlignment="1">
      <alignment/>
    </xf>
    <xf numFmtId="2" fontId="6" fillId="0" borderId="0" xfId="221" applyNumberFormat="1" applyFont="1" applyFill="1" applyAlignment="1" quotePrefix="1">
      <alignment horizontal="right"/>
      <protection/>
    </xf>
    <xf numFmtId="3" fontId="6" fillId="0" borderId="0" xfId="0" applyNumberFormat="1" applyFont="1" applyFill="1" applyAlignment="1">
      <alignment/>
    </xf>
    <xf numFmtId="2" fontId="6" fillId="0" borderId="0" xfId="221" applyNumberFormat="1" applyFont="1" applyFill="1" applyAlignment="1">
      <alignment horizontal="right"/>
      <protection/>
    </xf>
    <xf numFmtId="172" fontId="6" fillId="0" borderId="0" xfId="0" applyNumberFormat="1" applyFont="1" applyFill="1" applyAlignment="1">
      <alignment horizontal="right"/>
    </xf>
    <xf numFmtId="172" fontId="6" fillId="0" borderId="0" xfId="221" applyNumberFormat="1" applyFont="1" applyFill="1" applyAlignment="1">
      <alignment horizontal="right"/>
      <protection/>
    </xf>
    <xf numFmtId="0" fontId="31" fillId="0" borderId="0" xfId="0" applyFont="1" applyFill="1" applyAlignment="1">
      <alignment/>
    </xf>
    <xf numFmtId="0" fontId="31" fillId="0" borderId="0" xfId="221" applyFont="1" applyFill="1" applyAlignment="1">
      <alignment/>
      <protection/>
    </xf>
    <xf numFmtId="1" fontId="6" fillId="0" borderId="0" xfId="0" applyNumberFormat="1" applyFont="1" applyFill="1" applyAlignment="1">
      <alignment horizontal="right"/>
    </xf>
    <xf numFmtId="1" fontId="6" fillId="0" borderId="0" xfId="221" applyNumberFormat="1" applyFont="1" applyFill="1" applyAlignment="1">
      <alignment horizontal="right"/>
      <protection/>
    </xf>
    <xf numFmtId="0" fontId="6" fillId="0" borderId="0" xfId="0" applyFont="1" applyAlignment="1">
      <alignment/>
    </xf>
    <xf numFmtId="0" fontId="99" fillId="0" borderId="0" xfId="0" applyFont="1" applyAlignment="1">
      <alignment/>
    </xf>
    <xf numFmtId="3" fontId="6" fillId="0" borderId="0" xfId="221" applyNumberFormat="1" applyFont="1" applyFill="1" applyAlignment="1">
      <alignment horizontal="right"/>
      <protection/>
    </xf>
    <xf numFmtId="4" fontId="6" fillId="0" borderId="0" xfId="0" applyNumberFormat="1" applyFont="1" applyFill="1" applyAlignment="1">
      <alignment horizontal="right"/>
    </xf>
    <xf numFmtId="174" fontId="6" fillId="0" borderId="0" xfId="0" applyNumberFormat="1" applyFont="1" applyFill="1" applyAlignment="1">
      <alignment horizontal="right"/>
    </xf>
    <xf numFmtId="4" fontId="6" fillId="0" borderId="0" xfId="221" applyNumberFormat="1" applyFont="1" applyFill="1" applyAlignment="1">
      <alignment horizontal="right"/>
      <protection/>
    </xf>
    <xf numFmtId="0" fontId="31" fillId="0" borderId="0" xfId="221" applyFont="1" applyAlignment="1">
      <alignment/>
      <protection/>
    </xf>
    <xf numFmtId="0" fontId="35" fillId="26" borderId="36" xfId="679" applyFont="1" applyFill="1" applyBorder="1" applyAlignment="1">
      <alignment horizontal="right"/>
      <protection/>
    </xf>
    <xf numFmtId="49" fontId="35" fillId="26" borderId="23" xfId="679" applyNumberFormat="1" applyFont="1" applyFill="1" applyBorder="1" applyAlignment="1">
      <alignment horizontal="right" wrapText="1"/>
      <protection/>
    </xf>
    <xf numFmtId="181" fontId="35" fillId="44" borderId="0" xfId="679" applyNumberFormat="1" applyFont="1" applyFill="1" applyBorder="1" applyAlignment="1">
      <alignment/>
      <protection/>
    </xf>
    <xf numFmtId="0" fontId="0" fillId="44" borderId="0" xfId="679" applyFont="1" applyFill="1" applyAlignment="1">
      <alignment/>
      <protection/>
    </xf>
    <xf numFmtId="3" fontId="35" fillId="44" borderId="37" xfId="679" applyNumberFormat="1" applyFont="1" applyFill="1" applyBorder="1" applyAlignment="1">
      <alignment wrapText="1"/>
      <protection/>
    </xf>
    <xf numFmtId="187" fontId="5" fillId="44" borderId="0" xfId="107" applyNumberFormat="1" applyFont="1" applyFill="1" applyAlignment="1">
      <alignment/>
    </xf>
    <xf numFmtId="0" fontId="4" fillId="44" borderId="0" xfId="0" applyFont="1" applyFill="1" applyAlignment="1">
      <alignment/>
    </xf>
    <xf numFmtId="0" fontId="4" fillId="27" borderId="0" xfId="0" applyFont="1" applyFill="1" applyBorder="1" applyAlignment="1">
      <alignment/>
    </xf>
    <xf numFmtId="0" fontId="35" fillId="47" borderId="10" xfId="18" applyFont="1" applyFill="1" applyBorder="1" applyAlignment="1" quotePrefix="1">
      <alignment vertical="center" wrapText="1"/>
      <protection/>
    </xf>
    <xf numFmtId="0" fontId="35" fillId="47" borderId="43" xfId="18" applyFont="1" applyFill="1" applyBorder="1" applyAlignment="1" quotePrefix="1">
      <alignment vertical="center" wrapText="1"/>
      <protection/>
    </xf>
    <xf numFmtId="0" fontId="0" fillId="44" borderId="42" xfId="18" applyFont="1" applyFill="1" applyBorder="1" applyAlignment="1">
      <alignment horizontal="left" vertical="center" wrapText="1"/>
      <protection/>
    </xf>
    <xf numFmtId="1" fontId="35" fillId="0" borderId="25" xfId="684" applyNumberFormat="1" applyFont="1" applyFill="1" applyBorder="1" applyAlignment="1">
      <alignment horizontal="center" vertical="center"/>
      <protection locked="0"/>
    </xf>
    <xf numFmtId="0" fontId="0" fillId="44" borderId="43" xfId="18" applyFont="1" applyFill="1" applyBorder="1" applyAlignment="1">
      <alignment horizontal="left" vertical="center" wrapText="1"/>
      <protection/>
    </xf>
    <xf numFmtId="1" fontId="35" fillId="0" borderId="41" xfId="684" applyNumberFormat="1" applyFont="1" applyFill="1" applyBorder="1" applyAlignment="1">
      <alignment horizontal="center" vertical="center"/>
      <protection locked="0"/>
    </xf>
    <xf numFmtId="0" fontId="35" fillId="0" borderId="43" xfId="18" applyFont="1" applyFill="1" applyBorder="1" applyAlignment="1">
      <alignment horizontal="left" vertical="center" wrapText="1"/>
      <protection/>
    </xf>
    <xf numFmtId="1" fontId="35" fillId="44" borderId="41" xfId="115" applyNumberFormat="1" applyFont="1" applyFill="1" applyBorder="1" applyAlignment="1" applyProtection="1">
      <alignment horizontal="center" vertical="center"/>
      <protection locked="0"/>
    </xf>
    <xf numFmtId="199" fontId="0" fillId="44" borderId="17" xfId="684" applyNumberFormat="1" applyFont="1" applyFill="1" applyBorder="1" applyAlignment="1">
      <alignment horizontal="left" vertical="center"/>
      <protection locked="0"/>
    </xf>
    <xf numFmtId="199" fontId="35" fillId="44" borderId="17" xfId="684" applyNumberFormat="1" applyFont="1" applyFill="1" applyBorder="1" applyAlignment="1">
      <alignment horizontal="left" vertical="center"/>
      <protection locked="0"/>
    </xf>
    <xf numFmtId="0" fontId="101" fillId="0" borderId="0" xfId="0" applyFont="1" applyAlignment="1">
      <alignment/>
    </xf>
    <xf numFmtId="3" fontId="4" fillId="0" borderId="35" xfId="0" applyNumberFormat="1" applyFont="1" applyFill="1" applyBorder="1" applyAlignment="1">
      <alignment vertical="center" wrapText="1"/>
    </xf>
    <xf numFmtId="3" fontId="5" fillId="0" borderId="0" xfId="0" applyNumberFormat="1" applyFont="1" applyFill="1" applyAlignment="1">
      <alignment vertical="top" wrapText="1"/>
    </xf>
    <xf numFmtId="3" fontId="140" fillId="0" borderId="0" xfId="0" applyNumberFormat="1" applyFont="1" applyFill="1" applyBorder="1" applyAlignment="1">
      <alignment vertical="top"/>
    </xf>
    <xf numFmtId="4" fontId="5" fillId="49" borderId="0" xfId="0" applyNumberFormat="1" applyFont="1" applyFill="1" applyBorder="1" applyAlignment="1">
      <alignment/>
    </xf>
    <xf numFmtId="2" fontId="5" fillId="49" borderId="0" xfId="0" applyNumberFormat="1" applyFont="1" applyFill="1" applyAlignment="1">
      <alignment/>
    </xf>
    <xf numFmtId="3" fontId="5" fillId="49" borderId="0" xfId="0" applyNumberFormat="1" applyFont="1" applyFill="1" applyBorder="1" applyAlignment="1">
      <alignment/>
    </xf>
    <xf numFmtId="172" fontId="5" fillId="49" borderId="0" xfId="0" applyNumberFormat="1" applyFont="1" applyFill="1" applyAlignment="1">
      <alignment/>
    </xf>
    <xf numFmtId="174" fontId="5" fillId="49" borderId="0" xfId="0" applyNumberFormat="1" applyFont="1" applyFill="1" applyBorder="1" applyAlignment="1">
      <alignment/>
    </xf>
    <xf numFmtId="0" fontId="5" fillId="49" borderId="0" xfId="0" applyFont="1" applyFill="1" applyAlignment="1">
      <alignment/>
    </xf>
    <xf numFmtId="0" fontId="5" fillId="49" borderId="0" xfId="0" applyFont="1" applyFill="1" applyBorder="1" applyAlignment="1">
      <alignment/>
    </xf>
    <xf numFmtId="3" fontId="5" fillId="49" borderId="0" xfId="0" applyNumberFormat="1" applyFont="1" applyFill="1" applyAlignment="1">
      <alignment/>
    </xf>
    <xf numFmtId="0" fontId="3" fillId="49" borderId="23" xfId="0" applyFont="1" applyFill="1" applyBorder="1" applyAlignment="1">
      <alignment horizontal="right" wrapText="1"/>
    </xf>
    <xf numFmtId="15" fontId="4" fillId="26" borderId="35" xfId="0" applyNumberFormat="1" applyFont="1" applyFill="1" applyBorder="1" applyAlignment="1" quotePrefix="1">
      <alignment horizontal="right"/>
    </xf>
    <xf numFmtId="3" fontId="5" fillId="0" borderId="0" xfId="0" applyNumberFormat="1" applyFont="1" applyAlignment="1">
      <alignment horizontal="right"/>
    </xf>
    <xf numFmtId="3" fontId="139" fillId="0" borderId="0" xfId="0" applyNumberFormat="1" applyFont="1" applyAlignment="1">
      <alignment/>
    </xf>
    <xf numFmtId="187" fontId="4" fillId="44" borderId="0" xfId="104" applyNumberFormat="1" applyFont="1" applyFill="1" applyAlignment="1">
      <alignment/>
    </xf>
    <xf numFmtId="187" fontId="5" fillId="44" borderId="0" xfId="104" applyNumberFormat="1" applyFont="1" applyFill="1" applyAlignment="1">
      <alignment/>
    </xf>
    <xf numFmtId="49" fontId="4" fillId="46" borderId="35" xfId="0" applyNumberFormat="1" applyFont="1" applyFill="1" applyBorder="1" applyAlignment="1">
      <alignment wrapText="1"/>
    </xf>
    <xf numFmtId="0" fontId="5" fillId="44" borderId="0" xfId="0" applyFont="1" applyFill="1" applyBorder="1" applyAlignment="1">
      <alignment/>
    </xf>
    <xf numFmtId="10" fontId="5" fillId="44" borderId="0" xfId="0" applyNumberFormat="1" applyFont="1" applyFill="1" applyBorder="1" applyAlignment="1">
      <alignment/>
    </xf>
    <xf numFmtId="175" fontId="4" fillId="44" borderId="0" xfId="0" applyNumberFormat="1" applyFont="1" applyFill="1" applyAlignment="1">
      <alignment/>
    </xf>
    <xf numFmtId="10" fontId="5" fillId="44" borderId="23" xfId="0" applyNumberFormat="1" applyFont="1" applyFill="1" applyBorder="1" applyAlignment="1">
      <alignment/>
    </xf>
    <xf numFmtId="175" fontId="4" fillId="44" borderId="23" xfId="0" applyNumberFormat="1" applyFont="1" applyFill="1" applyBorder="1" applyAlignment="1">
      <alignment/>
    </xf>
    <xf numFmtId="187" fontId="5" fillId="44" borderId="0" xfId="104" applyNumberFormat="1" applyFont="1" applyFill="1" applyBorder="1" applyAlignment="1">
      <alignment/>
    </xf>
    <xf numFmtId="175" fontId="4" fillId="44" borderId="0" xfId="0" applyNumberFormat="1" applyFont="1" applyFill="1" applyBorder="1" applyAlignment="1">
      <alignment/>
    </xf>
    <xf numFmtId="0" fontId="35" fillId="26" borderId="36" xfId="0" applyFont="1" applyFill="1" applyBorder="1" applyAlignment="1">
      <alignment/>
    </xf>
    <xf numFmtId="0" fontId="4" fillId="26" borderId="23" xfId="0" applyFont="1" applyFill="1" applyBorder="1" applyAlignment="1">
      <alignment/>
    </xf>
    <xf numFmtId="185" fontId="35" fillId="27" borderId="0" xfId="0" applyNumberFormat="1" applyFont="1" applyFill="1" applyAlignment="1">
      <alignment/>
    </xf>
    <xf numFmtId="3" fontId="35" fillId="44" borderId="0" xfId="0" applyNumberFormat="1" applyFont="1" applyFill="1" applyBorder="1" applyAlignment="1">
      <alignment/>
    </xf>
    <xf numFmtId="185" fontId="0" fillId="27" borderId="0" xfId="0" applyNumberFormat="1" applyFont="1" applyFill="1" applyAlignment="1">
      <alignment/>
    </xf>
    <xf numFmtId="3" fontId="0" fillId="44" borderId="0" xfId="0" applyNumberFormat="1" applyFont="1" applyFill="1" applyBorder="1" applyAlignment="1">
      <alignment/>
    </xf>
    <xf numFmtId="49" fontId="141" fillId="46" borderId="36" xfId="0" applyNumberFormat="1" applyFont="1" applyFill="1" applyBorder="1" applyAlignment="1">
      <alignment/>
    </xf>
    <xf numFmtId="49" fontId="4" fillId="46" borderId="36" xfId="0" applyNumberFormat="1" applyFont="1" applyFill="1" applyBorder="1" applyAlignment="1">
      <alignment horizontal="right" wrapText="1"/>
    </xf>
    <xf numFmtId="49" fontId="141" fillId="46" borderId="23" xfId="0" applyNumberFormat="1" applyFont="1" applyFill="1" applyBorder="1" applyAlignment="1">
      <alignment/>
    </xf>
    <xf numFmtId="0" fontId="4" fillId="46" borderId="23" xfId="0" applyNumberFormat="1" applyFont="1" applyFill="1" applyBorder="1" applyAlignment="1">
      <alignment horizontal="right"/>
    </xf>
    <xf numFmtId="0" fontId="141" fillId="44" borderId="0" xfId="0" applyFont="1" applyFill="1" applyAlignment="1">
      <alignment/>
    </xf>
    <xf numFmtId="0" fontId="138" fillId="44" borderId="0" xfId="0" applyFont="1" applyFill="1" applyAlignment="1">
      <alignment/>
    </xf>
    <xf numFmtId="3" fontId="5" fillId="44" borderId="0" xfId="700" applyNumberFormat="1" applyFont="1" applyFill="1" applyAlignment="1">
      <alignment horizontal="right"/>
    </xf>
    <xf numFmtId="175" fontId="5" fillId="44" borderId="0" xfId="0" applyNumberFormat="1" applyFont="1" applyFill="1" applyAlignment="1">
      <alignment/>
    </xf>
    <xf numFmtId="175" fontId="5" fillId="44" borderId="0" xfId="0" applyNumberFormat="1" applyFont="1" applyFill="1" applyAlignment="1">
      <alignment horizontal="right"/>
    </xf>
    <xf numFmtId="4" fontId="5" fillId="44" borderId="0" xfId="0" applyNumberFormat="1" applyFont="1" applyFill="1" applyAlignment="1">
      <alignment/>
    </xf>
    <xf numFmtId="4" fontId="138" fillId="44" borderId="0" xfId="0" applyNumberFormat="1" applyFont="1" applyFill="1" applyAlignment="1">
      <alignment/>
    </xf>
    <xf numFmtId="201" fontId="5" fillId="44" borderId="0" xfId="701" applyNumberFormat="1" applyFont="1" applyFill="1" applyAlignment="1">
      <alignment horizontal="right"/>
    </xf>
    <xf numFmtId="175" fontId="138" fillId="44" borderId="0" xfId="700" applyNumberFormat="1" applyFont="1" applyFill="1" applyAlignment="1">
      <alignment/>
    </xf>
    <xf numFmtId="175" fontId="5" fillId="44" borderId="0" xfId="701" applyNumberFormat="1" applyFont="1" applyFill="1" applyAlignment="1">
      <alignment horizontal="right"/>
    </xf>
    <xf numFmtId="3" fontId="138" fillId="44" borderId="0" xfId="700" applyNumberFormat="1" applyFont="1" applyFill="1" applyAlignment="1">
      <alignment/>
    </xf>
    <xf numFmtId="3" fontId="138" fillId="44" borderId="0" xfId="700" applyNumberFormat="1" applyFont="1" applyFill="1" applyAlignment="1">
      <alignment horizontal="right"/>
    </xf>
    <xf numFmtId="175" fontId="138" fillId="44" borderId="0" xfId="0" applyNumberFormat="1" applyFont="1" applyFill="1" applyAlignment="1">
      <alignment/>
    </xf>
    <xf numFmtId="175" fontId="138" fillId="44" borderId="0" xfId="0" applyNumberFormat="1" applyFont="1" applyFill="1" applyAlignment="1">
      <alignment horizontal="right"/>
    </xf>
    <xf numFmtId="175" fontId="138" fillId="44" borderId="0" xfId="0" applyNumberFormat="1" applyFont="1" applyFill="1" applyBorder="1" applyAlignment="1">
      <alignment/>
    </xf>
    <xf numFmtId="175" fontId="138" fillId="44" borderId="0" xfId="0" applyNumberFormat="1" applyFont="1" applyFill="1" applyBorder="1" applyAlignment="1">
      <alignment horizontal="right" indent="1"/>
    </xf>
    <xf numFmtId="0" fontId="136" fillId="44" borderId="0" xfId="0" applyFont="1" applyFill="1" applyAlignment="1">
      <alignment/>
    </xf>
    <xf numFmtId="3" fontId="0" fillId="44" borderId="0" xfId="0" applyNumberFormat="1" applyFont="1" applyFill="1" applyAlignment="1">
      <alignment/>
    </xf>
    <xf numFmtId="3" fontId="0" fillId="44" borderId="0" xfId="0" applyNumberFormat="1" applyFont="1" applyFill="1" applyBorder="1" applyAlignment="1">
      <alignment horizontal="right" indent="1"/>
    </xf>
    <xf numFmtId="3" fontId="5" fillId="44" borderId="0" xfId="227" applyNumberFormat="1" applyFont="1" applyFill="1">
      <alignment/>
      <protection/>
    </xf>
    <xf numFmtId="3" fontId="5" fillId="44" borderId="0" xfId="0" applyNumberFormat="1" applyFont="1" applyFill="1" applyBorder="1" applyAlignment="1" quotePrefix="1">
      <alignment horizontal="right"/>
    </xf>
    <xf numFmtId="3" fontId="138" fillId="44" borderId="0" xfId="0" applyNumberFormat="1" applyFont="1" applyFill="1" applyBorder="1" applyAlignment="1">
      <alignment/>
    </xf>
    <xf numFmtId="0" fontId="141" fillId="44" borderId="0" xfId="0" applyFont="1" applyFill="1" applyBorder="1" applyAlignment="1">
      <alignment/>
    </xf>
    <xf numFmtId="3" fontId="141" fillId="44" borderId="0" xfId="0" applyNumberFormat="1" applyFont="1" applyFill="1" applyBorder="1" applyAlignment="1">
      <alignment/>
    </xf>
    <xf numFmtId="0" fontId="4" fillId="44" borderId="0" xfId="227" applyFont="1" applyFill="1" applyBorder="1" quotePrefix="1">
      <alignment/>
      <protection/>
    </xf>
    <xf numFmtId="3" fontId="4" fillId="44" borderId="0" xfId="227" applyNumberFormat="1" applyFont="1" applyFill="1">
      <alignment/>
      <protection/>
    </xf>
    <xf numFmtId="0" fontId="138" fillId="44" borderId="0" xfId="0" applyFont="1" applyFill="1" applyBorder="1" applyAlignment="1">
      <alignment horizontal="right" indent="1"/>
    </xf>
    <xf numFmtId="0" fontId="5" fillId="44" borderId="0" xfId="227" applyFont="1" applyFill="1" applyBorder="1" applyAlignment="1">
      <alignment vertical="top" wrapText="1"/>
      <protection/>
    </xf>
    <xf numFmtId="0" fontId="141" fillId="46" borderId="36" xfId="0" applyFont="1" applyFill="1" applyBorder="1" applyAlignment="1">
      <alignment/>
    </xf>
    <xf numFmtId="0" fontId="141" fillId="46" borderId="23" xfId="0" applyFont="1" applyFill="1" applyBorder="1" applyAlignment="1">
      <alignment/>
    </xf>
    <xf numFmtId="0" fontId="138" fillId="44" borderId="23" xfId="0" applyFont="1" applyFill="1" applyBorder="1" applyAlignment="1">
      <alignment/>
    </xf>
    <xf numFmtId="3" fontId="4" fillId="44" borderId="36" xfId="0" applyNumberFormat="1" applyFont="1" applyFill="1" applyBorder="1" applyAlignment="1">
      <alignment/>
    </xf>
    <xf numFmtId="0" fontId="141" fillId="44" borderId="23" xfId="0" applyFont="1" applyFill="1" applyBorder="1" applyAlignment="1">
      <alignment/>
    </xf>
    <xf numFmtId="3" fontId="138" fillId="44" borderId="0" xfId="0" applyNumberFormat="1" applyFont="1" applyFill="1" applyBorder="1" applyAlignment="1">
      <alignment horizontal="right" indent="1"/>
    </xf>
    <xf numFmtId="0" fontId="4" fillId="44" borderId="0" xfId="0" applyNumberFormat="1" applyFont="1" applyFill="1" applyBorder="1" applyAlignment="1">
      <alignment horizontal="right"/>
    </xf>
    <xf numFmtId="0" fontId="137" fillId="44" borderId="0" xfId="0" applyFont="1" applyFill="1" applyAlignment="1">
      <alignment/>
    </xf>
    <xf numFmtId="3" fontId="137" fillId="44" borderId="0" xfId="0" applyNumberFormat="1" applyFont="1" applyFill="1" applyBorder="1" applyAlignment="1">
      <alignment/>
    </xf>
    <xf numFmtId="0" fontId="4" fillId="50" borderId="35" xfId="0" applyFont="1" applyFill="1" applyBorder="1" applyAlignment="1">
      <alignment horizontal="right" wrapText="1"/>
    </xf>
    <xf numFmtId="1" fontId="4" fillId="44" borderId="0" xfId="0" applyNumberFormat="1" applyFont="1" applyFill="1" applyAlignment="1">
      <alignment horizontal="right"/>
    </xf>
    <xf numFmtId="49" fontId="6" fillId="44" borderId="0" xfId="0" applyNumberFormat="1" applyFont="1" applyFill="1" applyAlignment="1">
      <alignment/>
    </xf>
    <xf numFmtId="1" fontId="5" fillId="44" borderId="0" xfId="0" applyNumberFormat="1" applyFont="1" applyFill="1" applyAlignment="1">
      <alignment horizontal="right"/>
    </xf>
    <xf numFmtId="49" fontId="6" fillId="44" borderId="23" xfId="0" applyNumberFormat="1" applyFont="1" applyFill="1" applyBorder="1" applyAlignment="1">
      <alignment/>
    </xf>
    <xf numFmtId="1" fontId="5" fillId="44" borderId="23" xfId="0" applyNumberFormat="1" applyFont="1" applyFill="1" applyBorder="1" applyAlignment="1">
      <alignment horizontal="right"/>
    </xf>
    <xf numFmtId="49" fontId="6" fillId="44" borderId="23" xfId="0" applyNumberFormat="1" applyFont="1" applyFill="1" applyBorder="1" applyAlignment="1">
      <alignment wrapText="1"/>
    </xf>
    <xf numFmtId="1" fontId="5" fillId="0" borderId="0" xfId="0" applyNumberFormat="1" applyFont="1" applyAlignment="1">
      <alignment/>
    </xf>
    <xf numFmtId="0" fontId="33" fillId="0" borderId="0" xfId="0" applyFont="1" applyAlignment="1">
      <alignment vertical="center"/>
    </xf>
    <xf numFmtId="9" fontId="5" fillId="27" borderId="0" xfId="0" applyNumberFormat="1" applyFont="1" applyFill="1" applyAlignment="1">
      <alignment/>
    </xf>
    <xf numFmtId="0" fontId="5" fillId="44" borderId="0" xfId="0" applyFont="1" applyFill="1" applyBorder="1" applyAlignment="1" quotePrefix="1">
      <alignment/>
    </xf>
    <xf numFmtId="9" fontId="5" fillId="44" borderId="0" xfId="707" applyFont="1" applyFill="1" applyBorder="1" applyAlignment="1">
      <alignment/>
    </xf>
    <xf numFmtId="0" fontId="4" fillId="44" borderId="44" xfId="0" applyFont="1" applyFill="1" applyBorder="1" applyAlignment="1" quotePrefix="1">
      <alignment/>
    </xf>
    <xf numFmtId="3" fontId="4" fillId="44" borderId="44" xfId="0" applyNumberFormat="1" applyFont="1" applyFill="1" applyBorder="1" applyAlignment="1">
      <alignment/>
    </xf>
    <xf numFmtId="0" fontId="4" fillId="44" borderId="0" xfId="0" applyFont="1" applyFill="1" applyBorder="1" applyAlignment="1" quotePrefix="1">
      <alignment/>
    </xf>
    <xf numFmtId="0" fontId="4" fillId="26" borderId="23" xfId="0" applyFont="1" applyFill="1" applyBorder="1" applyAlignment="1">
      <alignment/>
    </xf>
    <xf numFmtId="0" fontId="4" fillId="26" borderId="35" xfId="0" applyFont="1" applyFill="1" applyBorder="1" applyAlignment="1">
      <alignment horizontal="center" wrapText="1"/>
    </xf>
    <xf numFmtId="184" fontId="102" fillId="26" borderId="0" xfId="0" applyNumberFormat="1" applyFont="1" applyFill="1" applyAlignment="1">
      <alignment/>
    </xf>
    <xf numFmtId="0" fontId="102" fillId="26" borderId="0" xfId="0" applyFont="1" applyFill="1" applyAlignment="1">
      <alignment/>
    </xf>
    <xf numFmtId="184" fontId="0" fillId="44" borderId="0" xfId="0" applyNumberFormat="1" applyFont="1" applyFill="1" applyAlignment="1">
      <alignment/>
    </xf>
    <xf numFmtId="0" fontId="0" fillId="44" borderId="0" xfId="0" applyFont="1" applyFill="1" applyAlignment="1">
      <alignment horizontal="right"/>
    </xf>
    <xf numFmtId="0" fontId="0" fillId="44" borderId="0" xfId="0" applyFont="1" applyFill="1" applyAlignment="1">
      <alignment horizontal="center"/>
    </xf>
    <xf numFmtId="177" fontId="0" fillId="44" borderId="0" xfId="0" applyNumberFormat="1" applyFont="1" applyFill="1" applyAlignment="1">
      <alignment horizontal="center"/>
    </xf>
    <xf numFmtId="184" fontId="0" fillId="44" borderId="0" xfId="0" applyNumberFormat="1" applyFont="1" applyFill="1" applyAlignment="1">
      <alignment horizontal="center"/>
    </xf>
    <xf numFmtId="15" fontId="0" fillId="44" borderId="0" xfId="0" applyNumberFormat="1" applyFont="1" applyFill="1" applyAlignment="1">
      <alignment horizontal="center"/>
    </xf>
    <xf numFmtId="184" fontId="0" fillId="0" borderId="0" xfId="0" applyNumberFormat="1" applyFont="1" applyAlignment="1">
      <alignment/>
    </xf>
    <xf numFmtId="0" fontId="0" fillId="0" borderId="0" xfId="0" applyFont="1" applyAlignment="1">
      <alignment horizontal="center"/>
    </xf>
    <xf numFmtId="177" fontId="0" fillId="0" borderId="0" xfId="0" applyNumberFormat="1" applyFont="1" applyAlignment="1">
      <alignment horizontal="center"/>
    </xf>
    <xf numFmtId="184" fontId="0" fillId="0" borderId="0" xfId="0" applyNumberFormat="1" applyFont="1" applyAlignment="1">
      <alignment horizontal="center"/>
    </xf>
    <xf numFmtId="15" fontId="0" fillId="0" borderId="0" xfId="0" applyNumberFormat="1" applyFont="1" applyAlignment="1">
      <alignment horizontal="center"/>
    </xf>
    <xf numFmtId="0" fontId="0" fillId="0" borderId="0" xfId="0" applyFont="1" applyAlignment="1">
      <alignment horizontal="right"/>
    </xf>
    <xf numFmtId="3" fontId="0" fillId="0" borderId="0" xfId="0" applyNumberFormat="1" applyFont="1" applyAlignment="1">
      <alignment/>
    </xf>
    <xf numFmtId="0" fontId="35" fillId="27" borderId="0" xfId="0" applyFont="1" applyFill="1" applyBorder="1" applyAlignment="1">
      <alignment/>
    </xf>
    <xf numFmtId="0" fontId="4" fillId="26" borderId="36" xfId="0" applyNumberFormat="1" applyFont="1" applyFill="1" applyBorder="1" applyAlignment="1">
      <alignment horizontal="left" vertical="top" wrapText="1"/>
    </xf>
    <xf numFmtId="0" fontId="4" fillId="26" borderId="35" xfId="0" applyNumberFormat="1" applyFont="1" applyFill="1" applyBorder="1" applyAlignment="1">
      <alignment horizontal="right" wrapText="1"/>
    </xf>
    <xf numFmtId="0" fontId="4" fillId="26" borderId="23" xfId="0" applyFont="1" applyFill="1" applyBorder="1" applyAlignment="1">
      <alignment horizontal="left" indent="1"/>
    </xf>
    <xf numFmtId="3" fontId="4" fillId="26" borderId="35" xfId="0" applyNumberFormat="1" applyFont="1" applyFill="1" applyBorder="1" applyAlignment="1">
      <alignment/>
    </xf>
    <xf numFmtId="0" fontId="5" fillId="27" borderId="0" xfId="0" applyFont="1" applyFill="1" applyBorder="1" applyAlignment="1">
      <alignment horizontal="left" indent="1"/>
    </xf>
    <xf numFmtId="0" fontId="4" fillId="27" borderId="0" xfId="0" applyFont="1" applyFill="1" applyBorder="1" applyAlignment="1">
      <alignment horizontal="left"/>
    </xf>
    <xf numFmtId="3" fontId="4" fillId="26" borderId="23" xfId="0" applyNumberFormat="1" applyFont="1" applyFill="1" applyBorder="1" applyAlignment="1">
      <alignment horizontal="right"/>
    </xf>
    <xf numFmtId="0" fontId="98" fillId="0" borderId="0" xfId="0" applyFont="1" applyAlignment="1">
      <alignment vertical="center"/>
    </xf>
    <xf numFmtId="175" fontId="138" fillId="44" borderId="0" xfId="0" applyNumberFormat="1" applyFont="1" applyFill="1" applyAlignment="1">
      <alignment horizontal="right" indent="1"/>
    </xf>
    <xf numFmtId="3" fontId="5" fillId="44" borderId="0" xfId="0" applyNumberFormat="1" applyFont="1" applyFill="1" applyBorder="1" applyAlignment="1">
      <alignment horizontal="right" indent="1"/>
    </xf>
    <xf numFmtId="175" fontId="5" fillId="44" borderId="0" xfId="700" applyNumberFormat="1" applyFont="1" applyFill="1" applyAlignment="1">
      <alignment/>
    </xf>
    <xf numFmtId="0" fontId="4" fillId="0" borderId="23" xfId="0" applyFont="1" applyFill="1" applyBorder="1" applyAlignment="1">
      <alignment/>
    </xf>
    <xf numFmtId="3" fontId="4" fillId="0" borderId="23" xfId="0" applyNumberFormat="1" applyFont="1" applyFill="1" applyBorder="1" applyAlignment="1">
      <alignment horizontal="right"/>
    </xf>
    <xf numFmtId="178" fontId="4" fillId="0" borderId="0" xfId="0" applyNumberFormat="1" applyFont="1" applyFill="1" applyBorder="1" applyAlignment="1">
      <alignment horizontal="right"/>
    </xf>
    <xf numFmtId="178" fontId="5" fillId="0" borderId="0" xfId="0" applyNumberFormat="1" applyFont="1" applyFill="1" applyAlignment="1">
      <alignment horizontal="right"/>
    </xf>
    <xf numFmtId="178" fontId="5" fillId="0" borderId="0" xfId="0" applyNumberFormat="1" applyFont="1" applyFill="1" applyBorder="1" applyAlignment="1">
      <alignment horizontal="right"/>
    </xf>
    <xf numFmtId="178" fontId="4" fillId="0" borderId="0" xfId="0" applyNumberFormat="1" applyFont="1" applyFill="1" applyAlignment="1">
      <alignment horizontal="right"/>
    </xf>
    <xf numFmtId="178" fontId="4" fillId="0" borderId="23" xfId="0" applyNumberFormat="1" applyFont="1" applyFill="1" applyBorder="1" applyAlignment="1">
      <alignment horizontal="right"/>
    </xf>
    <xf numFmtId="4" fontId="5" fillId="0" borderId="0" xfId="0" applyNumberFormat="1" applyFont="1" applyFill="1" applyBorder="1" applyAlignment="1">
      <alignment/>
    </xf>
    <xf numFmtId="3" fontId="5" fillId="49" borderId="0" xfId="0" applyNumberFormat="1" applyFont="1" applyFill="1" applyAlignment="1">
      <alignment horizontal="right"/>
    </xf>
    <xf numFmtId="10" fontId="142" fillId="44" borderId="0" xfId="0" applyNumberFormat="1" applyFont="1" applyFill="1" applyAlignment="1">
      <alignment horizontal="right" vertical="center" wrapText="1"/>
    </xf>
    <xf numFmtId="185" fontId="0" fillId="27" borderId="23" xfId="0" applyNumberFormat="1" applyFont="1" applyFill="1" applyBorder="1" applyAlignment="1">
      <alignment/>
    </xf>
    <xf numFmtId="3" fontId="0" fillId="44" borderId="23" xfId="0" applyNumberFormat="1" applyFont="1" applyFill="1" applyBorder="1" applyAlignment="1">
      <alignment/>
    </xf>
    <xf numFmtId="185" fontId="5" fillId="27" borderId="0" xfId="0" applyNumberFormat="1" applyFont="1" applyFill="1" applyAlignment="1">
      <alignment/>
    </xf>
    <xf numFmtId="0" fontId="3" fillId="0" borderId="37" xfId="0" applyFont="1" applyFill="1" applyBorder="1" applyAlignment="1">
      <alignment wrapText="1"/>
    </xf>
    <xf numFmtId="0" fontId="4" fillId="0" borderId="37" xfId="0" applyFont="1" applyFill="1" applyBorder="1" applyAlignment="1">
      <alignment/>
    </xf>
    <xf numFmtId="3" fontId="4" fillId="0" borderId="37" xfId="0" applyNumberFormat="1" applyFont="1" applyFill="1" applyBorder="1" applyAlignment="1">
      <alignment/>
    </xf>
    <xf numFmtId="3" fontId="4" fillId="44" borderId="37" xfId="0" applyNumberFormat="1" applyFont="1" applyFill="1" applyBorder="1" applyAlignment="1">
      <alignment/>
    </xf>
    <xf numFmtId="0" fontId="5" fillId="0" borderId="23" xfId="0" applyFont="1" applyFill="1" applyBorder="1" applyAlignment="1">
      <alignment wrapText="1"/>
    </xf>
    <xf numFmtId="0" fontId="4" fillId="0" borderId="0" xfId="0" applyFont="1" applyFill="1" applyBorder="1" applyAlignment="1">
      <alignment wrapText="1"/>
    </xf>
    <xf numFmtId="3" fontId="5" fillId="0" borderId="23" xfId="0" applyNumberFormat="1" applyFont="1" applyFill="1" applyBorder="1" applyAlignment="1">
      <alignment horizontal="right" wrapText="1"/>
    </xf>
    <xf numFmtId="1" fontId="5" fillId="27" borderId="0" xfId="0" applyNumberFormat="1" applyFont="1" applyFill="1" applyAlignment="1">
      <alignment/>
    </xf>
    <xf numFmtId="1" fontId="5" fillId="27" borderId="23" xfId="0" applyNumberFormat="1" applyFont="1" applyFill="1" applyBorder="1" applyAlignment="1">
      <alignment/>
    </xf>
    <xf numFmtId="1" fontId="4" fillId="27" borderId="0" xfId="0" applyNumberFormat="1" applyFont="1" applyFill="1" applyAlignment="1">
      <alignment/>
    </xf>
    <xf numFmtId="3" fontId="5" fillId="0" borderId="0" xfId="221" applyNumberFormat="1" applyFont="1" applyFill="1" applyAlignment="1">
      <alignment horizontal="right"/>
      <protection/>
    </xf>
    <xf numFmtId="1" fontId="7" fillId="0" borderId="0" xfId="678" applyNumberFormat="1" applyFont="1" applyFill="1" applyBorder="1">
      <alignment/>
      <protection/>
    </xf>
    <xf numFmtId="0" fontId="134" fillId="0" borderId="0" xfId="0" applyFont="1" applyFill="1" applyAlignment="1">
      <alignment/>
    </xf>
    <xf numFmtId="3" fontId="134" fillId="0" borderId="0" xfId="0" applyNumberFormat="1" applyFont="1" applyFill="1" applyAlignment="1" quotePrefix="1">
      <alignment/>
    </xf>
    <xf numFmtId="0" fontId="143" fillId="0" borderId="37" xfId="0" applyFont="1" applyFill="1" applyBorder="1" applyAlignment="1">
      <alignment/>
    </xf>
    <xf numFmtId="1" fontId="143" fillId="0" borderId="37" xfId="0" applyNumberFormat="1" applyFont="1" applyFill="1" applyBorder="1" applyAlignment="1">
      <alignment/>
    </xf>
    <xf numFmtId="3" fontId="134" fillId="0" borderId="0" xfId="0" applyNumberFormat="1" applyFont="1" applyFill="1" applyAlignment="1">
      <alignment/>
    </xf>
    <xf numFmtId="3" fontId="143" fillId="0" borderId="37" xfId="0" applyNumberFormat="1" applyFont="1" applyFill="1" applyBorder="1" applyAlignment="1">
      <alignment/>
    </xf>
    <xf numFmtId="0" fontId="143" fillId="0" borderId="44" xfId="0" applyFont="1" applyFill="1" applyBorder="1" applyAlignment="1">
      <alignment/>
    </xf>
    <xf numFmtId="3" fontId="134" fillId="0" borderId="44" xfId="0" applyNumberFormat="1" applyFont="1" applyFill="1" applyBorder="1" applyAlignment="1">
      <alignment/>
    </xf>
    <xf numFmtId="0" fontId="143" fillId="0" borderId="0" xfId="0" applyFont="1" applyFill="1" applyBorder="1" applyAlignment="1">
      <alignment/>
    </xf>
    <xf numFmtId="9" fontId="134" fillId="0" borderId="0" xfId="700" applyNumberFormat="1" applyFont="1" applyFill="1" applyBorder="1" applyAlignment="1">
      <alignment/>
    </xf>
    <xf numFmtId="1" fontId="136" fillId="0" borderId="25" xfId="115" applyNumberFormat="1" applyFont="1" applyFill="1" applyBorder="1" applyAlignment="1">
      <alignment horizontal="center"/>
    </xf>
    <xf numFmtId="3" fontId="144" fillId="0" borderId="23" xfId="0" applyNumberFormat="1" applyFont="1" applyFill="1" applyBorder="1" applyAlignment="1">
      <alignment/>
    </xf>
    <xf numFmtId="0" fontId="6" fillId="0" borderId="0" xfId="0" applyFont="1" applyFill="1" applyBorder="1" applyAlignment="1">
      <alignment horizontal="right" wrapText="1"/>
    </xf>
    <xf numFmtId="179" fontId="0" fillId="0" borderId="0" xfId="0" applyNumberFormat="1" applyFont="1" applyAlignment="1">
      <alignment/>
    </xf>
    <xf numFmtId="0" fontId="35" fillId="46" borderId="35" xfId="0" applyFont="1" applyFill="1" applyBorder="1" applyAlignment="1">
      <alignment horizontal="right" wrapText="1"/>
    </xf>
    <xf numFmtId="3" fontId="35" fillId="0" borderId="23" xfId="0" applyNumberFormat="1" applyFont="1" applyBorder="1" applyAlignment="1">
      <alignment horizontal="left" vertical="top"/>
    </xf>
    <xf numFmtId="0" fontId="35" fillId="0" borderId="23" xfId="0" applyFont="1" applyBorder="1" applyAlignment="1">
      <alignment horizontal="right"/>
    </xf>
    <xf numFmtId="179" fontId="0" fillId="0" borderId="23" xfId="0" applyNumberFormat="1" applyFont="1" applyBorder="1" applyAlignment="1">
      <alignment horizontal="right"/>
    </xf>
    <xf numFmtId="179" fontId="0" fillId="0" borderId="23" xfId="0" applyNumberFormat="1" applyFont="1" applyBorder="1" applyAlignment="1">
      <alignment/>
    </xf>
    <xf numFmtId="179" fontId="35" fillId="0" borderId="0" xfId="0" applyNumberFormat="1" applyFont="1" applyAlignment="1">
      <alignment/>
    </xf>
    <xf numFmtId="3" fontId="105" fillId="0" borderId="0" xfId="0" applyNumberFormat="1" applyFont="1" applyFill="1" applyAlignment="1">
      <alignment wrapText="1"/>
    </xf>
    <xf numFmtId="3" fontId="105" fillId="0" borderId="0" xfId="771" applyNumberFormat="1" applyFont="1" applyFill="1" applyAlignment="1">
      <alignment/>
      <protection/>
    </xf>
    <xf numFmtId="174" fontId="5" fillId="44" borderId="0" xfId="0" applyNumberFormat="1" applyFont="1" applyFill="1" applyAlignment="1">
      <alignment horizontal="right" indent="1"/>
    </xf>
    <xf numFmtId="172" fontId="5" fillId="44" borderId="36" xfId="0" applyNumberFormat="1" applyFont="1" applyFill="1" applyBorder="1" applyAlignment="1">
      <alignment horizontal="right" indent="1"/>
    </xf>
    <xf numFmtId="172" fontId="5" fillId="44" borderId="0" xfId="0" applyNumberFormat="1" applyFont="1" applyFill="1" applyBorder="1" applyAlignment="1">
      <alignment horizontal="right" indent="1"/>
    </xf>
    <xf numFmtId="0" fontId="98" fillId="0" borderId="0" xfId="676" applyFont="1">
      <alignment/>
      <protection/>
    </xf>
    <xf numFmtId="0" fontId="98" fillId="0" borderId="0" xfId="0" applyFont="1" applyFill="1" applyAlignment="1">
      <alignment/>
    </xf>
    <xf numFmtId="0" fontId="98" fillId="0" borderId="0" xfId="0" applyFont="1" applyFill="1" applyBorder="1" applyAlignment="1">
      <alignment/>
    </xf>
    <xf numFmtId="0" fontId="33" fillId="27" borderId="0" xfId="0" applyFont="1" applyFill="1" applyAlignment="1">
      <alignment/>
    </xf>
    <xf numFmtId="0" fontId="33" fillId="0" borderId="0" xfId="660" applyNumberFormat="1" applyFont="1">
      <alignment/>
      <protection/>
    </xf>
    <xf numFmtId="0" fontId="98" fillId="0" borderId="0" xfId="676" applyFont="1" applyFill="1" applyBorder="1">
      <alignment/>
      <protection/>
    </xf>
    <xf numFmtId="0" fontId="98" fillId="27" borderId="0" xfId="0" applyFont="1" applyFill="1" applyBorder="1" applyAlignment="1">
      <alignment/>
    </xf>
    <xf numFmtId="49" fontId="34" fillId="26" borderId="35" xfId="680" applyNumberFormat="1" applyFont="1" applyFill="1" applyBorder="1" applyAlignment="1">
      <alignment horizontal="left" wrapText="1"/>
      <protection/>
    </xf>
    <xf numFmtId="49" fontId="3" fillId="26" borderId="35" xfId="680" applyNumberFormat="1" applyFont="1" applyFill="1" applyBorder="1" applyAlignment="1">
      <alignment horizontal="right" wrapText="1"/>
      <protection/>
    </xf>
    <xf numFmtId="49" fontId="3" fillId="44" borderId="0" xfId="0" applyNumberFormat="1" applyFont="1" applyFill="1" applyAlignment="1">
      <alignment horizontal="left" vertical="center"/>
    </xf>
    <xf numFmtId="3" fontId="3" fillId="44" borderId="0" xfId="0" applyNumberFormat="1" applyFont="1" applyFill="1" applyAlignment="1">
      <alignment horizontal="right" vertical="center" wrapText="1"/>
    </xf>
    <xf numFmtId="49" fontId="6" fillId="44" borderId="0" xfId="0" applyNumberFormat="1" applyFont="1" applyFill="1" applyAlignment="1">
      <alignment horizontal="left" vertical="center"/>
    </xf>
    <xf numFmtId="3" fontId="6" fillId="44" borderId="0" xfId="0" applyNumberFormat="1" applyFont="1" applyFill="1" applyAlignment="1">
      <alignment horizontal="right" vertical="center" wrapText="1"/>
    </xf>
    <xf numFmtId="0" fontId="0" fillId="0" borderId="0" xfId="0" applyFill="1" applyAlignment="1">
      <alignment wrapText="1"/>
    </xf>
    <xf numFmtId="3" fontId="9" fillId="44" borderId="0" xfId="0" applyNumberFormat="1" applyFont="1" applyFill="1" applyAlignment="1">
      <alignment horizontal="right" vertical="center" wrapText="1"/>
    </xf>
    <xf numFmtId="3" fontId="3" fillId="44" borderId="29" xfId="0" applyNumberFormat="1" applyFont="1" applyFill="1" applyBorder="1" applyAlignment="1">
      <alignment horizontal="right" vertical="center" wrapText="1"/>
    </xf>
    <xf numFmtId="3" fontId="3" fillId="44" borderId="0" xfId="0" applyNumberFormat="1" applyFont="1" applyFill="1" applyBorder="1" applyAlignment="1">
      <alignment horizontal="right" vertical="center" wrapText="1"/>
    </xf>
    <xf numFmtId="3" fontId="3" fillId="44" borderId="23" xfId="0" applyNumberFormat="1" applyFont="1" applyFill="1" applyBorder="1" applyAlignment="1">
      <alignment horizontal="right" vertical="center" wrapText="1"/>
    </xf>
    <xf numFmtId="3" fontId="3" fillId="44" borderId="0" xfId="0" applyNumberFormat="1" applyFont="1" applyFill="1" applyBorder="1" applyAlignment="1">
      <alignment horizontal="right" vertical="top" wrapText="1"/>
    </xf>
    <xf numFmtId="3" fontId="6" fillId="44" borderId="0" xfId="0" applyNumberFormat="1" applyFont="1" applyFill="1" applyAlignment="1">
      <alignment/>
    </xf>
    <xf numFmtId="49" fontId="9" fillId="44" borderId="0" xfId="0" applyNumberFormat="1" applyFont="1" applyFill="1" applyAlignment="1">
      <alignment horizontal="left" vertical="center"/>
    </xf>
    <xf numFmtId="49" fontId="3" fillId="44" borderId="29" xfId="0" applyNumberFormat="1" applyFont="1" applyFill="1" applyBorder="1" applyAlignment="1">
      <alignment horizontal="left" vertical="center"/>
    </xf>
    <xf numFmtId="49" fontId="3" fillId="44" borderId="0" xfId="0" applyNumberFormat="1" applyFont="1" applyFill="1" applyBorder="1" applyAlignment="1">
      <alignment horizontal="left" vertical="top"/>
    </xf>
    <xf numFmtId="49" fontId="41" fillId="44" borderId="0" xfId="0" applyNumberFormat="1" applyFont="1" applyFill="1" applyBorder="1" applyAlignment="1">
      <alignment horizontal="left" vertical="top"/>
    </xf>
    <xf numFmtId="49" fontId="3" fillId="44" borderId="0" xfId="0" applyNumberFormat="1" applyFont="1" applyFill="1" applyBorder="1" applyAlignment="1">
      <alignment horizontal="left" vertical="center"/>
    </xf>
    <xf numFmtId="49" fontId="3" fillId="44" borderId="23" xfId="0" applyNumberFormat="1" applyFont="1" applyFill="1" applyBorder="1" applyAlignment="1">
      <alignment horizontal="left" vertical="center"/>
    </xf>
    <xf numFmtId="3" fontId="5" fillId="44" borderId="0" xfId="0" applyNumberFormat="1" applyFont="1" applyFill="1" applyBorder="1" applyAlignment="1">
      <alignment horizontal="right"/>
    </xf>
    <xf numFmtId="3" fontId="145" fillId="44" borderId="0" xfId="679" applyNumberFormat="1" applyFont="1" applyFill="1">
      <alignment/>
      <protection/>
    </xf>
    <xf numFmtId="174" fontId="109" fillId="27" borderId="0" xfId="0" applyNumberFormat="1" applyFont="1" applyFill="1" applyAlignment="1">
      <alignment/>
    </xf>
    <xf numFmtId="3" fontId="110" fillId="27" borderId="0" xfId="0" applyNumberFormat="1" applyFont="1" applyFill="1" applyAlignment="1">
      <alignment/>
    </xf>
    <xf numFmtId="174" fontId="109" fillId="27" borderId="23" xfId="0" applyNumberFormat="1" applyFont="1" applyFill="1" applyBorder="1" applyAlignment="1">
      <alignment/>
    </xf>
    <xf numFmtId="3" fontId="110" fillId="27" borderId="23" xfId="0" applyNumberFormat="1" applyFont="1" applyFill="1" applyBorder="1" applyAlignment="1">
      <alignment/>
    </xf>
    <xf numFmtId="0" fontId="0" fillId="0" borderId="23" xfId="0" applyFont="1" applyBorder="1" applyAlignment="1">
      <alignment/>
    </xf>
    <xf numFmtId="184" fontId="4" fillId="44" borderId="23" xfId="0" applyNumberFormat="1" applyFont="1" applyFill="1" applyBorder="1" applyAlignment="1">
      <alignment/>
    </xf>
    <xf numFmtId="0" fontId="5" fillId="44" borderId="23" xfId="0" applyFont="1" applyFill="1" applyBorder="1" applyAlignment="1">
      <alignment horizontal="right"/>
    </xf>
    <xf numFmtId="0" fontId="5" fillId="44" borderId="23" xfId="0" applyFont="1" applyFill="1" applyBorder="1" applyAlignment="1">
      <alignment horizontal="center"/>
    </xf>
    <xf numFmtId="184" fontId="5" fillId="44" borderId="0" xfId="0" applyNumberFormat="1" applyFont="1" applyFill="1" applyAlignment="1">
      <alignment/>
    </xf>
    <xf numFmtId="0" fontId="5" fillId="44" borderId="0" xfId="0" applyFont="1" applyFill="1" applyAlignment="1">
      <alignment horizontal="right"/>
    </xf>
    <xf numFmtId="0" fontId="5" fillId="44" borderId="0" xfId="0" applyFont="1" applyFill="1" applyAlignment="1">
      <alignment horizontal="center"/>
    </xf>
    <xf numFmtId="177" fontId="5" fillId="44" borderId="0" xfId="0" applyNumberFormat="1" applyFont="1" applyFill="1" applyAlignment="1">
      <alignment horizontal="center"/>
    </xf>
    <xf numFmtId="184" fontId="5" fillId="44" borderId="0" xfId="0" applyNumberFormat="1" applyFont="1" applyFill="1" applyAlignment="1">
      <alignment horizontal="center"/>
    </xf>
    <xf numFmtId="0" fontId="5" fillId="44" borderId="0" xfId="0" applyFont="1" applyFill="1" applyAlignment="1" quotePrefix="1">
      <alignment horizontal="right"/>
    </xf>
    <xf numFmtId="15" fontId="5" fillId="44" borderId="0" xfId="0" applyNumberFormat="1" applyFont="1" applyFill="1" applyAlignment="1">
      <alignment horizontal="center"/>
    </xf>
    <xf numFmtId="3" fontId="35" fillId="46" borderId="35" xfId="0" applyNumberFormat="1" applyFont="1" applyFill="1" applyBorder="1" applyAlignment="1">
      <alignment horizontal="left" wrapText="1"/>
    </xf>
    <xf numFmtId="0" fontId="35" fillId="0" borderId="0" xfId="0" applyFont="1" applyBorder="1" applyAlignment="1">
      <alignment horizontal="right"/>
    </xf>
    <xf numFmtId="0" fontId="0" fillId="0" borderId="0" xfId="0" applyFont="1" applyBorder="1" applyAlignment="1">
      <alignment/>
    </xf>
    <xf numFmtId="0" fontId="58" fillId="0" borderId="0" xfId="0" applyFont="1" applyFill="1" applyAlignment="1">
      <alignment wrapText="1"/>
    </xf>
    <xf numFmtId="3" fontId="4" fillId="0" borderId="0" xfId="0" applyNumberFormat="1" applyFont="1" applyFill="1" applyBorder="1" applyAlignment="1">
      <alignment horizontal="right"/>
    </xf>
    <xf numFmtId="0" fontId="58" fillId="0" borderId="0" xfId="0" applyFont="1" applyFill="1" applyBorder="1" applyAlignment="1">
      <alignment wrapText="1"/>
    </xf>
    <xf numFmtId="0" fontId="5" fillId="0" borderId="23" xfId="0" applyFont="1" applyBorder="1" applyAlignment="1">
      <alignment/>
    </xf>
    <xf numFmtId="3" fontId="5" fillId="0" borderId="0" xfId="771" applyNumberFormat="1" applyFont="1">
      <alignment/>
      <protection/>
    </xf>
    <xf numFmtId="3" fontId="5" fillId="0" borderId="0" xfId="0" applyNumberFormat="1" applyFont="1" applyBorder="1" applyAlignment="1">
      <alignment horizontal="right"/>
    </xf>
    <xf numFmtId="0" fontId="5" fillId="0" borderId="36" xfId="771" applyFont="1" applyBorder="1">
      <alignment/>
      <protection/>
    </xf>
    <xf numFmtId="3" fontId="5" fillId="0" borderId="36" xfId="771" applyNumberFormat="1" applyFont="1" applyBorder="1">
      <alignment/>
      <protection/>
    </xf>
    <xf numFmtId="0" fontId="4" fillId="0" borderId="0" xfId="0" applyFont="1" applyFill="1" applyBorder="1" applyAlignment="1">
      <alignment/>
    </xf>
    <xf numFmtId="0" fontId="0" fillId="0" borderId="0" xfId="0" applyFont="1" applyFill="1" applyBorder="1" applyAlignment="1">
      <alignment wrapText="1"/>
    </xf>
    <xf numFmtId="0" fontId="146" fillId="51" borderId="36" xfId="0" applyFont="1" applyFill="1" applyBorder="1" applyAlignment="1">
      <alignment/>
    </xf>
    <xf numFmtId="3" fontId="4" fillId="51" borderId="35" xfId="0" applyNumberFormat="1" applyFont="1" applyFill="1" applyBorder="1" applyAlignment="1">
      <alignment horizontal="right"/>
    </xf>
    <xf numFmtId="3" fontId="146" fillId="51" borderId="36" xfId="0" applyNumberFormat="1" applyFont="1" applyFill="1" applyBorder="1" applyAlignment="1">
      <alignment/>
    </xf>
    <xf numFmtId="3" fontId="4" fillId="51" borderId="35" xfId="0" applyNumberFormat="1" applyFont="1" applyFill="1" applyBorder="1" applyAlignment="1">
      <alignment horizontal="center"/>
    </xf>
    <xf numFmtId="0" fontId="146" fillId="51" borderId="36" xfId="0" applyFont="1" applyFill="1" applyBorder="1" applyAlignment="1">
      <alignment horizontal="right"/>
    </xf>
    <xf numFmtId="0" fontId="146" fillId="51" borderId="23" xfId="0" applyFont="1" applyFill="1" applyBorder="1" applyAlignment="1">
      <alignment/>
    </xf>
    <xf numFmtId="49" fontId="4" fillId="51" borderId="23" xfId="0" applyNumberFormat="1" applyFont="1" applyFill="1" applyBorder="1" applyAlignment="1">
      <alignment horizontal="right"/>
    </xf>
    <xf numFmtId="0" fontId="146" fillId="51" borderId="23" xfId="0" applyFont="1" applyFill="1" applyBorder="1" applyAlignment="1">
      <alignment horizontal="right" wrapText="1"/>
    </xf>
    <xf numFmtId="3" fontId="8" fillId="51" borderId="23" xfId="0" applyNumberFormat="1" applyFont="1" applyFill="1" applyBorder="1" applyAlignment="1">
      <alignment horizontal="right"/>
    </xf>
    <xf numFmtId="3" fontId="142" fillId="0" borderId="0" xfId="0" applyNumberFormat="1" applyFont="1" applyFill="1" applyBorder="1" applyAlignment="1">
      <alignment/>
    </xf>
    <xf numFmtId="173" fontId="142" fillId="0" borderId="0" xfId="0" applyNumberFormat="1" applyFont="1" applyFill="1" applyBorder="1" applyAlignment="1">
      <alignment horizontal="right"/>
    </xf>
    <xf numFmtId="182" fontId="147" fillId="0" borderId="0" xfId="0" applyNumberFormat="1" applyFont="1" applyFill="1" applyBorder="1" applyAlignment="1" applyProtection="1">
      <alignment horizontal="right"/>
      <protection/>
    </xf>
    <xf numFmtId="0" fontId="142" fillId="0" borderId="0" xfId="0" applyFont="1" applyFill="1" applyBorder="1" applyAlignment="1">
      <alignment/>
    </xf>
    <xf numFmtId="3" fontId="146" fillId="0" borderId="36" xfId="0" applyNumberFormat="1" applyFont="1" applyFill="1" applyBorder="1" applyAlignment="1">
      <alignment/>
    </xf>
    <xf numFmtId="173" fontId="146" fillId="0" borderId="0" xfId="0" applyNumberFormat="1" applyFont="1" applyFill="1" applyBorder="1" applyAlignment="1">
      <alignment horizontal="right"/>
    </xf>
    <xf numFmtId="3" fontId="142" fillId="0" borderId="0" xfId="0" applyNumberFormat="1" applyFont="1" applyFill="1" applyBorder="1" applyAlignment="1">
      <alignment wrapText="1"/>
    </xf>
    <xf numFmtId="3" fontId="142" fillId="0" borderId="23" xfId="0" applyNumberFormat="1" applyFont="1" applyFill="1" applyBorder="1" applyAlignment="1">
      <alignment wrapText="1"/>
    </xf>
    <xf numFmtId="3" fontId="146" fillId="0" borderId="0" xfId="223" applyNumberFormat="1" applyFont="1" applyFill="1" applyBorder="1" applyAlignment="1">
      <alignment horizontal="left" wrapText="1"/>
      <protection/>
    </xf>
    <xf numFmtId="3" fontId="142" fillId="0" borderId="0" xfId="223" applyNumberFormat="1" applyFont="1" applyFill="1" applyBorder="1" applyAlignment="1">
      <alignment wrapText="1"/>
      <protection/>
    </xf>
    <xf numFmtId="3" fontId="142" fillId="0" borderId="0" xfId="223" applyNumberFormat="1" applyFont="1" applyFill="1" applyBorder="1" applyAlignment="1">
      <alignment/>
      <protection/>
    </xf>
    <xf numFmtId="3" fontId="146" fillId="0" borderId="36" xfId="0" applyNumberFormat="1" applyFont="1" applyFill="1" applyBorder="1" applyAlignment="1">
      <alignment horizontal="left"/>
    </xf>
    <xf numFmtId="3" fontId="146" fillId="0" borderId="0" xfId="0" applyNumberFormat="1" applyFont="1" applyFill="1" applyBorder="1" applyAlignment="1">
      <alignment horizontal="left"/>
    </xf>
    <xf numFmtId="173" fontId="146" fillId="0" borderId="36" xfId="0" applyNumberFormat="1" applyFont="1" applyFill="1" applyBorder="1" applyAlignment="1">
      <alignment/>
    </xf>
    <xf numFmtId="0" fontId="148" fillId="0" borderId="0" xfId="0" applyFont="1" applyFill="1" applyBorder="1" applyAlignment="1">
      <alignment/>
    </xf>
    <xf numFmtId="173" fontId="148" fillId="0" borderId="0" xfId="0" applyNumberFormat="1" applyFont="1" applyFill="1" applyBorder="1" applyAlignment="1">
      <alignment/>
    </xf>
    <xf numFmtId="3" fontId="149" fillId="0" borderId="0" xfId="0" applyNumberFormat="1" applyFont="1" applyFill="1" applyBorder="1" applyAlignment="1">
      <alignment wrapText="1"/>
    </xf>
    <xf numFmtId="2" fontId="142" fillId="0" borderId="0" xfId="0" applyNumberFormat="1" applyFont="1" applyFill="1" applyBorder="1" applyAlignment="1" quotePrefix="1">
      <alignment horizontal="right"/>
    </xf>
    <xf numFmtId="2" fontId="142" fillId="0" borderId="0" xfId="0" applyNumberFormat="1" applyFont="1" applyFill="1" applyBorder="1" applyAlignment="1">
      <alignment horizontal="right"/>
    </xf>
    <xf numFmtId="0" fontId="150" fillId="0" borderId="0" xfId="0" applyFont="1" applyFill="1" applyBorder="1" applyAlignment="1">
      <alignment horizontal="right"/>
    </xf>
    <xf numFmtId="3" fontId="142" fillId="0" borderId="0" xfId="0" applyNumberFormat="1" applyFont="1" applyFill="1" applyBorder="1" applyAlignment="1">
      <alignment horizontal="right"/>
    </xf>
    <xf numFmtId="3" fontId="147" fillId="0" borderId="0" xfId="0" applyNumberFormat="1" applyFont="1" applyFill="1" applyBorder="1" applyAlignment="1" applyProtection="1">
      <alignment horizontal="right"/>
      <protection/>
    </xf>
    <xf numFmtId="3" fontId="142" fillId="0" borderId="23" xfId="0" applyNumberFormat="1" applyFont="1" applyFill="1" applyBorder="1" applyAlignment="1">
      <alignment horizontal="right"/>
    </xf>
    <xf numFmtId="3" fontId="147" fillId="0" borderId="23" xfId="0" applyNumberFormat="1" applyFont="1" applyFill="1" applyBorder="1" applyAlignment="1" applyProtection="1">
      <alignment horizontal="right"/>
      <protection/>
    </xf>
    <xf numFmtId="3" fontId="142" fillId="0" borderId="23" xfId="0" applyNumberFormat="1" applyFont="1" applyFill="1" applyBorder="1" applyAlignment="1">
      <alignment/>
    </xf>
    <xf numFmtId="3" fontId="146" fillId="0" borderId="0" xfId="0" applyNumberFormat="1" applyFont="1" applyFill="1" applyBorder="1" applyAlignment="1">
      <alignment horizontal="right"/>
    </xf>
    <xf numFmtId="3" fontId="150" fillId="0" borderId="0" xfId="0" applyNumberFormat="1" applyFont="1" applyFill="1" applyBorder="1" applyAlignment="1" applyProtection="1">
      <alignment horizontal="right"/>
      <protection/>
    </xf>
    <xf numFmtId="3" fontId="146" fillId="0" borderId="0" xfId="0" applyNumberFormat="1" applyFont="1" applyFill="1" applyBorder="1" applyAlignment="1">
      <alignment/>
    </xf>
    <xf numFmtId="3" fontId="149" fillId="0" borderId="0" xfId="0" applyNumberFormat="1" applyFont="1" applyFill="1" applyBorder="1" applyAlignment="1">
      <alignment/>
    </xf>
    <xf numFmtId="3" fontId="148" fillId="0" borderId="0" xfId="0" applyNumberFormat="1" applyFont="1" applyFill="1" applyBorder="1" applyAlignment="1">
      <alignment/>
    </xf>
    <xf numFmtId="2" fontId="6" fillId="0" borderId="0" xfId="0" applyNumberFormat="1" applyFont="1" applyFill="1" applyAlignment="1">
      <alignment horizontal="right" wrapText="1"/>
    </xf>
    <xf numFmtId="2" fontId="6" fillId="0" borderId="0" xfId="0" applyNumberFormat="1" applyFont="1" applyFill="1" applyAlignment="1" quotePrefix="1">
      <alignment horizontal="right" wrapText="1"/>
    </xf>
    <xf numFmtId="2" fontId="6" fillId="0" borderId="0" xfId="221" applyNumberFormat="1" applyFont="1" applyFill="1" applyAlignment="1" quotePrefix="1">
      <alignment horizontal="right" wrapText="1"/>
      <protection/>
    </xf>
    <xf numFmtId="0" fontId="106" fillId="0" borderId="0" xfId="0" applyFont="1" applyFill="1" applyAlignment="1">
      <alignment horizontal="left"/>
    </xf>
    <xf numFmtId="0" fontId="106" fillId="0" borderId="0" xfId="0" applyFont="1" applyFill="1" applyBorder="1" applyAlignment="1">
      <alignment horizontal="left"/>
    </xf>
    <xf numFmtId="0" fontId="104" fillId="26" borderId="36" xfId="0" applyFont="1" applyFill="1" applyBorder="1" applyAlignment="1">
      <alignment wrapText="1"/>
    </xf>
    <xf numFmtId="0" fontId="104" fillId="26" borderId="23" xfId="0" applyFont="1" applyFill="1" applyBorder="1" applyAlignment="1">
      <alignment wrapText="1"/>
    </xf>
    <xf numFmtId="0" fontId="104" fillId="0" borderId="0" xfId="0" applyFont="1" applyFill="1" applyAlignment="1">
      <alignment/>
    </xf>
    <xf numFmtId="0" fontId="105" fillId="0" borderId="0" xfId="0" applyFont="1" applyFill="1" applyAlignment="1">
      <alignment/>
    </xf>
    <xf numFmtId="0" fontId="104" fillId="0" borderId="36" xfId="0" applyFont="1" applyFill="1" applyBorder="1" applyAlignment="1">
      <alignment/>
    </xf>
    <xf numFmtId="0" fontId="104" fillId="0" borderId="0" xfId="0" applyFont="1" applyFill="1" applyBorder="1" applyAlignment="1">
      <alignment/>
    </xf>
    <xf numFmtId="0" fontId="105" fillId="0" borderId="0" xfId="0" applyFont="1" applyFill="1" applyBorder="1" applyAlignment="1">
      <alignment/>
    </xf>
    <xf numFmtId="0" fontId="105" fillId="0" borderId="0" xfId="0" applyFont="1" applyFill="1" applyAlignment="1">
      <alignment horizontal="left" wrapText="1"/>
    </xf>
    <xf numFmtId="0" fontId="105" fillId="0" borderId="0" xfId="0" applyFont="1" applyFill="1" applyAlignment="1">
      <alignment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105" fillId="0" borderId="0" xfId="681" applyFont="1" applyFill="1" applyAlignment="1">
      <alignment horizontal="right"/>
      <protection/>
    </xf>
    <xf numFmtId="0" fontId="105" fillId="0" borderId="0" xfId="681" applyFont="1" applyFill="1" applyAlignment="1" quotePrefix="1">
      <alignment horizontal="right"/>
      <protection/>
    </xf>
    <xf numFmtId="9" fontId="105" fillId="0" borderId="23" xfId="681" applyNumberFormat="1" applyFont="1" applyFill="1" applyBorder="1" applyAlignment="1">
      <alignment horizontal="right"/>
      <protection/>
    </xf>
    <xf numFmtId="0" fontId="104" fillId="0" borderId="0" xfId="0" applyFont="1" applyFill="1" applyBorder="1" applyAlignment="1">
      <alignment/>
    </xf>
    <xf numFmtId="0" fontId="105" fillId="0" borderId="23" xfId="0" applyFont="1" applyFill="1" applyBorder="1" applyAlignment="1">
      <alignment/>
    </xf>
    <xf numFmtId="3" fontId="105" fillId="0" borderId="0" xfId="0" applyNumberFormat="1" applyFont="1" applyFill="1" applyBorder="1" applyAlignment="1">
      <alignment/>
    </xf>
    <xf numFmtId="0" fontId="104" fillId="26" borderId="36" xfId="0" applyFont="1" applyFill="1" applyBorder="1" applyAlignment="1" quotePrefix="1">
      <alignment horizontal="right"/>
    </xf>
    <xf numFmtId="0" fontId="104" fillId="26" borderId="23" xfId="0" applyFont="1" applyFill="1" applyBorder="1" applyAlignment="1">
      <alignment horizontal="right"/>
    </xf>
    <xf numFmtId="3" fontId="104" fillId="0" borderId="0" xfId="0" applyNumberFormat="1" applyFont="1" applyFill="1" applyAlignment="1">
      <alignment horizontal="right"/>
    </xf>
    <xf numFmtId="3" fontId="105" fillId="0" borderId="0" xfId="0" applyNumberFormat="1" applyFont="1" applyFill="1" applyAlignment="1">
      <alignment horizontal="right"/>
    </xf>
    <xf numFmtId="3" fontId="105" fillId="0" borderId="0" xfId="0" applyNumberFormat="1" applyFont="1" applyFill="1" applyBorder="1" applyAlignment="1">
      <alignment horizontal="right"/>
    </xf>
    <xf numFmtId="3" fontId="105" fillId="0" borderId="23" xfId="0" applyNumberFormat="1" applyFont="1" applyFill="1" applyBorder="1" applyAlignment="1">
      <alignment horizontal="right"/>
    </xf>
    <xf numFmtId="3" fontId="104" fillId="0" borderId="0" xfId="0" applyNumberFormat="1" applyFont="1" applyBorder="1" applyAlignment="1">
      <alignment horizontal="right"/>
    </xf>
    <xf numFmtId="3" fontId="104" fillId="0" borderId="36" xfId="0" applyNumberFormat="1" applyFont="1" applyFill="1" applyBorder="1" applyAlignment="1">
      <alignment horizontal="right"/>
    </xf>
    <xf numFmtId="0" fontId="105" fillId="0" borderId="0" xfId="0" applyFont="1" applyFill="1" applyAlignment="1">
      <alignment horizontal="right"/>
    </xf>
    <xf numFmtId="3" fontId="104" fillId="0" borderId="36" xfId="0" applyNumberFormat="1" applyFont="1" applyBorder="1" applyAlignment="1">
      <alignment horizontal="right"/>
    </xf>
    <xf numFmtId="0" fontId="108" fillId="0" borderId="0" xfId="0" applyFont="1" applyFill="1" applyAlignment="1">
      <alignment wrapText="1"/>
    </xf>
    <xf numFmtId="174" fontId="105" fillId="0" borderId="0" xfId="0" applyNumberFormat="1" applyFont="1" applyFill="1" applyBorder="1" applyAlignment="1">
      <alignment horizontal="right"/>
    </xf>
    <xf numFmtId="3" fontId="105" fillId="0" borderId="0" xfId="0" applyNumberFormat="1" applyFont="1" applyFill="1" applyAlignment="1" quotePrefix="1">
      <alignment horizontal="right" wrapText="1"/>
    </xf>
    <xf numFmtId="174" fontId="105" fillId="0" borderId="0" xfId="0" applyNumberFormat="1" applyFont="1" applyFill="1" applyAlignment="1" quotePrefix="1">
      <alignment horizontal="right"/>
    </xf>
    <xf numFmtId="174" fontId="105" fillId="0" borderId="0" xfId="0" applyNumberFormat="1" applyFont="1" applyFill="1" applyAlignment="1">
      <alignment horizontal="right"/>
    </xf>
    <xf numFmtId="3" fontId="105" fillId="0" borderId="0" xfId="0" applyNumberFormat="1" applyFont="1" applyFill="1" applyAlignment="1" quotePrefix="1">
      <alignment horizontal="right"/>
    </xf>
    <xf numFmtId="3" fontId="105" fillId="0" borderId="0" xfId="771" applyNumberFormat="1" applyFont="1" applyFill="1" applyAlignment="1">
      <alignment horizontal="right"/>
      <protection/>
    </xf>
    <xf numFmtId="3" fontId="105" fillId="0" borderId="0" xfId="0" applyNumberFormat="1" applyFont="1" applyBorder="1" applyAlignment="1">
      <alignment horizontal="right"/>
    </xf>
    <xf numFmtId="3" fontId="105" fillId="0" borderId="23" xfId="0" applyNumberFormat="1" applyFont="1" applyBorder="1" applyAlignment="1">
      <alignment horizontal="right"/>
    </xf>
    <xf numFmtId="176" fontId="149" fillId="52" borderId="23" xfId="0" applyNumberFormat="1" applyFont="1" applyFill="1" applyBorder="1" applyAlignment="1" applyProtection="1">
      <alignment horizontal="right"/>
      <protection/>
    </xf>
    <xf numFmtId="0" fontId="106" fillId="0" borderId="0" xfId="0" applyFont="1" applyFill="1" applyBorder="1" applyAlignment="1">
      <alignment horizontal="left" wrapText="1"/>
    </xf>
    <xf numFmtId="0" fontId="106" fillId="0" borderId="0" xfId="0" applyFont="1" applyFill="1" applyAlignment="1">
      <alignment horizontal="left" wrapText="1"/>
    </xf>
    <xf numFmtId="15" fontId="104" fillId="26" borderId="45" xfId="660" applyNumberFormat="1" applyFont="1" applyFill="1" applyBorder="1" applyAlignment="1" quotePrefix="1">
      <alignment horizontal="right"/>
      <protection/>
    </xf>
    <xf numFmtId="0" fontId="104" fillId="0" borderId="0" xfId="652" applyNumberFormat="1" applyFont="1" applyFill="1" applyBorder="1">
      <alignment/>
      <protection/>
    </xf>
    <xf numFmtId="3" fontId="104" fillId="0" borderId="0" xfId="652" applyNumberFormat="1" applyFont="1" applyFill="1" applyBorder="1" applyAlignment="1">
      <alignment horizontal="right"/>
      <protection/>
    </xf>
    <xf numFmtId="3" fontId="104" fillId="0" borderId="46" xfId="652" applyNumberFormat="1" applyFont="1" applyFill="1" applyBorder="1" applyAlignment="1">
      <alignment horizontal="right"/>
      <protection/>
    </xf>
    <xf numFmtId="3" fontId="104" fillId="0" borderId="37" xfId="652" applyNumberFormat="1" applyFont="1" applyFill="1" applyBorder="1" applyAlignment="1">
      <alignment horizontal="right"/>
      <protection/>
    </xf>
    <xf numFmtId="3" fontId="104" fillId="0" borderId="47" xfId="652" applyNumberFormat="1" applyFont="1" applyFill="1" applyBorder="1" applyAlignment="1">
      <alignment horizontal="right" indent="1"/>
      <protection/>
    </xf>
    <xf numFmtId="3" fontId="104" fillId="0" borderId="35" xfId="652" applyNumberFormat="1" applyFont="1" applyFill="1" applyBorder="1" applyAlignment="1">
      <alignment horizontal="right" indent="1"/>
      <protection/>
    </xf>
    <xf numFmtId="0" fontId="104" fillId="0" borderId="35" xfId="652" applyNumberFormat="1" applyFont="1" applyFill="1" applyBorder="1">
      <alignment/>
      <protection/>
    </xf>
    <xf numFmtId="0" fontId="117" fillId="0" borderId="0" xfId="652" applyNumberFormat="1" applyFont="1" applyFill="1" applyBorder="1" applyAlignment="1">
      <alignment vertical="top"/>
      <protection/>
    </xf>
    <xf numFmtId="0" fontId="117" fillId="0" borderId="0" xfId="652" applyNumberFormat="1" applyFont="1" applyFill="1" applyAlignment="1">
      <alignment vertical="top" wrapText="1"/>
      <protection/>
    </xf>
    <xf numFmtId="3" fontId="105" fillId="0" borderId="38" xfId="652" applyNumberFormat="1" applyFont="1" applyFill="1" applyBorder="1" applyAlignment="1">
      <alignment vertical="top"/>
      <protection/>
    </xf>
    <xf numFmtId="3" fontId="105" fillId="0" borderId="0" xfId="652" applyNumberFormat="1" applyFont="1" applyFill="1" applyBorder="1" applyAlignment="1">
      <alignment vertical="top"/>
      <protection/>
    </xf>
    <xf numFmtId="3" fontId="105" fillId="0" borderId="48" xfId="652" applyNumberFormat="1" applyFont="1" applyFill="1" applyBorder="1" applyAlignment="1">
      <alignment horizontal="right" vertical="top" indent="1"/>
      <protection/>
    </xf>
    <xf numFmtId="3" fontId="105" fillId="0" borderId="0" xfId="652" applyNumberFormat="1" applyFont="1" applyFill="1" applyBorder="1" applyAlignment="1">
      <alignment horizontal="right" vertical="top" indent="1"/>
      <protection/>
    </xf>
    <xf numFmtId="0" fontId="117" fillId="0" borderId="0" xfId="652" applyNumberFormat="1" applyFont="1" applyFill="1" applyAlignment="1">
      <alignment vertical="top"/>
      <protection/>
    </xf>
    <xf numFmtId="0" fontId="117" fillId="0" borderId="0" xfId="660" applyNumberFormat="1" applyFont="1" applyAlignment="1">
      <alignment vertical="top"/>
      <protection/>
    </xf>
    <xf numFmtId="0" fontId="104" fillId="0" borderId="38" xfId="652" applyNumberFormat="1" applyFont="1" applyFill="1" applyBorder="1" applyAlignment="1">
      <alignment horizontal="right" indent="1"/>
      <protection/>
    </xf>
    <xf numFmtId="0" fontId="104" fillId="0" borderId="0" xfId="652" applyNumberFormat="1" applyFont="1" applyFill="1" applyBorder="1" applyAlignment="1">
      <alignment horizontal="right"/>
      <protection/>
    </xf>
    <xf numFmtId="0" fontId="104" fillId="0" borderId="48" xfId="652" applyNumberFormat="1" applyFont="1" applyFill="1" applyBorder="1" applyAlignment="1">
      <alignment horizontal="right" indent="1"/>
      <protection/>
    </xf>
    <xf numFmtId="0" fontId="104" fillId="0" borderId="0" xfId="652" applyNumberFormat="1" applyFont="1" applyFill="1" applyBorder="1" applyAlignment="1">
      <alignment horizontal="right" indent="1"/>
      <protection/>
    </xf>
    <xf numFmtId="0" fontId="104" fillId="0" borderId="0" xfId="652" applyNumberFormat="1" applyFont="1" applyFill="1">
      <alignment/>
      <protection/>
    </xf>
    <xf numFmtId="15" fontId="104" fillId="26" borderId="35" xfId="660" applyNumberFormat="1" applyFont="1" applyFill="1" applyBorder="1" applyAlignment="1" quotePrefix="1">
      <alignment horizontal="right" indent="1"/>
      <protection/>
    </xf>
    <xf numFmtId="0" fontId="104" fillId="26" borderId="35" xfId="660" applyNumberFormat="1" applyFont="1" applyFill="1" applyBorder="1" applyAlignment="1" quotePrefix="1">
      <alignment horizontal="right" indent="1"/>
      <protection/>
    </xf>
    <xf numFmtId="0" fontId="104" fillId="26" borderId="35" xfId="660" applyNumberFormat="1" applyFont="1" applyFill="1" applyBorder="1">
      <alignment/>
      <protection/>
    </xf>
    <xf numFmtId="180" fontId="0" fillId="0" borderId="0" xfId="509">
      <alignment/>
      <protection/>
    </xf>
    <xf numFmtId="179" fontId="0" fillId="27" borderId="0" xfId="508" applyNumberFormat="1" applyFont="1" applyFill="1">
      <alignment/>
      <protection/>
    </xf>
    <xf numFmtId="0" fontId="35" fillId="27" borderId="0" xfId="508" applyFont="1" applyFill="1">
      <alignment/>
      <protection/>
    </xf>
    <xf numFmtId="0" fontId="0" fillId="27" borderId="0" xfId="508" applyFont="1" applyFill="1">
      <alignment/>
      <protection/>
    </xf>
    <xf numFmtId="3" fontId="0" fillId="27" borderId="0" xfId="508" applyNumberFormat="1" applyFont="1" applyFill="1">
      <alignment/>
      <protection/>
    </xf>
    <xf numFmtId="0" fontId="5" fillId="27" borderId="0" xfId="508" applyNumberFormat="1" applyFont="1" applyFill="1" applyAlignment="1">
      <alignment vertical="center" readingOrder="1"/>
      <protection/>
    </xf>
    <xf numFmtId="0" fontId="35" fillId="27" borderId="0" xfId="508" applyFont="1" applyFill="1" applyBorder="1">
      <alignment/>
      <protection/>
    </xf>
    <xf numFmtId="0" fontId="0" fillId="27" borderId="0" xfId="508" applyFont="1" applyFill="1" applyBorder="1">
      <alignment/>
      <protection/>
    </xf>
    <xf numFmtId="0" fontId="33" fillId="27" borderId="0" xfId="508" applyNumberFormat="1" applyFont="1" applyFill="1" applyBorder="1" applyAlignment="1">
      <alignment vertical="center" readingOrder="1"/>
      <protection/>
    </xf>
    <xf numFmtId="0" fontId="0" fillId="0" borderId="0" xfId="508" applyFont="1">
      <alignment/>
      <protection/>
    </xf>
    <xf numFmtId="49" fontId="0" fillId="0" borderId="0" xfId="508" applyNumberFormat="1" applyFont="1" applyAlignment="1">
      <alignment vertical="center" readingOrder="1"/>
      <protection/>
    </xf>
    <xf numFmtId="0" fontId="4" fillId="26" borderId="35" xfId="508" applyFont="1" applyFill="1" applyBorder="1" applyAlignment="1">
      <alignment horizontal="right" wrapText="1"/>
      <protection/>
    </xf>
    <xf numFmtId="49" fontId="4" fillId="27" borderId="0" xfId="508" applyNumberFormat="1" applyFont="1" applyFill="1" applyBorder="1" applyAlignment="1">
      <alignment vertical="center" readingOrder="1"/>
      <protection/>
    </xf>
    <xf numFmtId="3" fontId="4" fillId="27" borderId="37" xfId="508" applyNumberFormat="1" applyFont="1" applyFill="1" applyBorder="1">
      <alignment/>
      <protection/>
    </xf>
    <xf numFmtId="49" fontId="4" fillId="27" borderId="37" xfId="508" applyNumberFormat="1" applyFont="1" applyFill="1" applyBorder="1" applyAlignment="1">
      <alignment vertical="center" readingOrder="1"/>
      <protection/>
    </xf>
    <xf numFmtId="3" fontId="4" fillId="27" borderId="23" xfId="508" applyNumberFormat="1" applyFont="1" applyFill="1" applyBorder="1">
      <alignment/>
      <protection/>
    </xf>
    <xf numFmtId="3" fontId="5" fillId="27" borderId="23" xfId="508" applyNumberFormat="1" applyFont="1" applyFill="1" applyBorder="1">
      <alignment/>
      <protection/>
    </xf>
    <xf numFmtId="49" fontId="5" fillId="27" borderId="23" xfId="508" applyNumberFormat="1" applyFont="1" applyFill="1" applyBorder="1" applyAlignment="1">
      <alignment vertical="center" readingOrder="1"/>
      <protection/>
    </xf>
    <xf numFmtId="3" fontId="4" fillId="27" borderId="0" xfId="508" applyNumberFormat="1" applyFont="1" applyFill="1" applyBorder="1">
      <alignment/>
      <protection/>
    </xf>
    <xf numFmtId="3" fontId="5" fillId="27" borderId="0" xfId="508" applyNumberFormat="1" applyFont="1" applyFill="1" applyBorder="1">
      <alignment/>
      <protection/>
    </xf>
    <xf numFmtId="49" fontId="5" fillId="27" borderId="0" xfId="508" applyNumberFormat="1" applyFont="1" applyFill="1" applyBorder="1" applyAlignment="1">
      <alignment vertical="center" readingOrder="1"/>
      <protection/>
    </xf>
    <xf numFmtId="3" fontId="4" fillId="27" borderId="36" xfId="508" applyNumberFormat="1" applyFont="1" applyFill="1" applyBorder="1">
      <alignment/>
      <protection/>
    </xf>
    <xf numFmtId="3" fontId="5" fillId="27" borderId="36" xfId="508" applyNumberFormat="1" applyFont="1" applyFill="1" applyBorder="1">
      <alignment/>
      <protection/>
    </xf>
    <xf numFmtId="49" fontId="5" fillId="27" borderId="36" xfId="508" applyNumberFormat="1" applyFont="1" applyFill="1" applyBorder="1" applyAlignment="1">
      <alignment vertical="center" readingOrder="1"/>
      <protection/>
    </xf>
    <xf numFmtId="0" fontId="4" fillId="26" borderId="35" xfId="508" applyFont="1" applyFill="1" applyBorder="1" applyAlignment="1">
      <alignment horizontal="right" wrapText="1" readingOrder="1"/>
      <protection/>
    </xf>
    <xf numFmtId="49" fontId="4" fillId="26" borderId="35" xfId="508" applyNumberFormat="1" applyFont="1" applyFill="1" applyBorder="1" applyAlignment="1">
      <alignment wrapText="1" readingOrder="1"/>
      <protection/>
    </xf>
    <xf numFmtId="49" fontId="0" fillId="0" borderId="0" xfId="0" applyNumberFormat="1" applyFont="1" applyAlignment="1">
      <alignment vertical="center" readingOrder="1"/>
    </xf>
    <xf numFmtId="187" fontId="5" fillId="27" borderId="0" xfId="107" applyNumberFormat="1" applyFont="1" applyFill="1" applyBorder="1" applyAlignment="1">
      <alignment/>
    </xf>
    <xf numFmtId="49" fontId="4" fillId="27" borderId="0" xfId="0" applyNumberFormat="1" applyFont="1" applyFill="1" applyBorder="1" applyAlignment="1">
      <alignment vertical="center" readingOrder="1"/>
    </xf>
    <xf numFmtId="49" fontId="4" fillId="27" borderId="37" xfId="0" applyNumberFormat="1" applyFont="1" applyFill="1" applyBorder="1" applyAlignment="1">
      <alignment vertical="center" readingOrder="1"/>
    </xf>
    <xf numFmtId="3" fontId="4" fillId="27" borderId="23" xfId="0" applyNumberFormat="1" applyFont="1" applyFill="1" applyBorder="1" applyAlignment="1">
      <alignment/>
    </xf>
    <xf numFmtId="49" fontId="5" fillId="27" borderId="23" xfId="0" applyNumberFormat="1" applyFont="1" applyFill="1" applyBorder="1" applyAlignment="1">
      <alignment vertical="center" readingOrder="1"/>
    </xf>
    <xf numFmtId="49" fontId="5" fillId="27" borderId="0" xfId="0" applyNumberFormat="1" applyFont="1" applyFill="1" applyBorder="1" applyAlignment="1">
      <alignment vertical="center" readingOrder="1"/>
    </xf>
    <xf numFmtId="49" fontId="5" fillId="27" borderId="36" xfId="0" applyNumberFormat="1" applyFont="1" applyFill="1" applyBorder="1" applyAlignment="1">
      <alignment vertical="center" readingOrder="1"/>
    </xf>
    <xf numFmtId="0" fontId="4" fillId="26" borderId="35" xfId="0" applyFont="1" applyFill="1" applyBorder="1" applyAlignment="1">
      <alignment horizontal="right" wrapText="1" readingOrder="1"/>
    </xf>
    <xf numFmtId="49" fontId="4" fillId="26" borderId="35" xfId="0" applyNumberFormat="1" applyFont="1" applyFill="1" applyBorder="1" applyAlignment="1">
      <alignment wrapText="1" readingOrder="1"/>
    </xf>
    <xf numFmtId="187" fontId="0" fillId="0" borderId="0" xfId="107" applyNumberFormat="1" applyFont="1" applyAlignment="1">
      <alignment/>
    </xf>
    <xf numFmtId="0" fontId="0" fillId="0" borderId="0" xfId="226" applyFont="1">
      <alignment/>
      <protection/>
    </xf>
    <xf numFmtId="0" fontId="35" fillId="27" borderId="0" xfId="226" applyFont="1" applyFill="1" applyAlignment="1">
      <alignment readingOrder="1"/>
      <protection/>
    </xf>
    <xf numFmtId="179" fontId="0" fillId="27" borderId="0" xfId="226" applyNumberFormat="1" applyFont="1" applyFill="1" applyBorder="1" applyAlignment="1">
      <alignment readingOrder="1"/>
      <protection/>
    </xf>
    <xf numFmtId="0" fontId="5" fillId="27" borderId="0" xfId="226" applyNumberFormat="1" applyFont="1" applyFill="1" applyAlignment="1">
      <alignment readingOrder="1"/>
      <protection/>
    </xf>
    <xf numFmtId="3" fontId="4" fillId="27" borderId="36" xfId="226" applyNumberFormat="1" applyFont="1" applyFill="1" applyBorder="1">
      <alignment/>
      <protection/>
    </xf>
    <xf numFmtId="0" fontId="5" fillId="27" borderId="0" xfId="226" applyNumberFormat="1" applyFont="1" applyFill="1" applyAlignment="1">
      <alignment vertical="center" readingOrder="1"/>
      <protection/>
    </xf>
    <xf numFmtId="3" fontId="4" fillId="27" borderId="35" xfId="226" applyNumberFormat="1" applyFont="1" applyFill="1" applyBorder="1">
      <alignment/>
      <protection/>
    </xf>
    <xf numFmtId="49" fontId="4" fillId="27" borderId="35" xfId="226" applyNumberFormat="1" applyFont="1" applyFill="1" applyBorder="1" applyAlignment="1">
      <alignment vertical="center" readingOrder="1"/>
      <protection/>
    </xf>
    <xf numFmtId="3" fontId="4" fillId="0" borderId="23" xfId="226" applyNumberFormat="1" applyFont="1" applyFill="1" applyBorder="1">
      <alignment/>
      <protection/>
    </xf>
    <xf numFmtId="3" fontId="5" fillId="0" borderId="49" xfId="226" applyNumberFormat="1" applyFont="1" applyFill="1" applyBorder="1">
      <alignment/>
      <protection/>
    </xf>
    <xf numFmtId="49" fontId="5" fillId="0" borderId="49" xfId="226" applyNumberFormat="1" applyFont="1" applyFill="1" applyBorder="1" applyAlignment="1">
      <alignment vertical="center" readingOrder="1"/>
      <protection/>
    </xf>
    <xf numFmtId="49" fontId="5" fillId="0" borderId="0" xfId="226" applyNumberFormat="1" applyFont="1" applyFill="1" applyBorder="1" applyAlignment="1">
      <alignment vertical="center" readingOrder="1"/>
      <protection/>
    </xf>
    <xf numFmtId="3" fontId="4" fillId="27" borderId="29" xfId="226" applyNumberFormat="1" applyFont="1" applyFill="1" applyBorder="1">
      <alignment/>
      <protection/>
    </xf>
    <xf numFmtId="49" fontId="4" fillId="27" borderId="29" xfId="226" applyNumberFormat="1" applyFont="1" applyFill="1" applyBorder="1" applyAlignment="1">
      <alignment vertical="center" readingOrder="1"/>
      <protection/>
    </xf>
    <xf numFmtId="3" fontId="4" fillId="27" borderId="37" xfId="226" applyNumberFormat="1" applyFont="1" applyFill="1" applyBorder="1">
      <alignment/>
      <protection/>
    </xf>
    <xf numFmtId="49" fontId="4" fillId="27" borderId="37" xfId="226" applyNumberFormat="1" applyFont="1" applyFill="1" applyBorder="1" applyAlignment="1">
      <alignment vertical="center" readingOrder="1"/>
      <protection/>
    </xf>
    <xf numFmtId="3" fontId="4" fillId="27" borderId="23" xfId="226" applyNumberFormat="1" applyFont="1" applyFill="1" applyBorder="1">
      <alignment/>
      <protection/>
    </xf>
    <xf numFmtId="49" fontId="4" fillId="27" borderId="23" xfId="226" applyNumberFormat="1" applyFont="1" applyFill="1" applyBorder="1" applyAlignment="1">
      <alignment vertical="center" readingOrder="1"/>
      <protection/>
    </xf>
    <xf numFmtId="3" fontId="5" fillId="27" borderId="49" xfId="226" applyNumberFormat="1" applyFont="1" applyFill="1" applyBorder="1">
      <alignment/>
      <protection/>
    </xf>
    <xf numFmtId="49" fontId="5" fillId="27" borderId="49" xfId="226" applyNumberFormat="1" applyFont="1" applyFill="1" applyBorder="1" applyAlignment="1">
      <alignment vertical="center" readingOrder="1"/>
      <protection/>
    </xf>
    <xf numFmtId="3" fontId="5" fillId="27" borderId="0" xfId="226" applyNumberFormat="1" applyFont="1" applyFill="1" applyBorder="1">
      <alignment/>
      <protection/>
    </xf>
    <xf numFmtId="3" fontId="5" fillId="0" borderId="0" xfId="226" applyNumberFormat="1" applyFont="1" applyFill="1" applyBorder="1">
      <alignment/>
      <protection/>
    </xf>
    <xf numFmtId="49" fontId="5" fillId="27" borderId="0" xfId="226" applyNumberFormat="1" applyFont="1" applyFill="1" applyBorder="1" applyAlignment="1">
      <alignment vertical="center" readingOrder="1"/>
      <protection/>
    </xf>
    <xf numFmtId="3" fontId="5" fillId="27" borderId="23" xfId="226" applyNumberFormat="1" applyFont="1" applyFill="1" applyBorder="1">
      <alignment/>
      <protection/>
    </xf>
    <xf numFmtId="49" fontId="5" fillId="27" borderId="23" xfId="226" applyNumberFormat="1" applyFont="1" applyFill="1" applyBorder="1" applyAlignment="1">
      <alignment vertical="center" readingOrder="1"/>
      <protection/>
    </xf>
    <xf numFmtId="3" fontId="4" fillId="27" borderId="0" xfId="226" applyNumberFormat="1" applyFont="1" applyFill="1" applyBorder="1">
      <alignment/>
      <protection/>
    </xf>
    <xf numFmtId="49" fontId="4" fillId="27" borderId="0" xfId="226" applyNumberFormat="1" applyFont="1" applyFill="1" applyBorder="1" applyAlignment="1">
      <alignment vertical="center" readingOrder="1"/>
      <protection/>
    </xf>
    <xf numFmtId="3" fontId="4" fillId="0" borderId="0" xfId="226" applyNumberFormat="1" applyFont="1" applyFill="1" applyBorder="1">
      <alignment/>
      <protection/>
    </xf>
    <xf numFmtId="49" fontId="4" fillId="0" borderId="0" xfId="226" applyNumberFormat="1" applyFont="1" applyFill="1" applyBorder="1" applyAlignment="1">
      <alignment vertical="center" readingOrder="1"/>
      <protection/>
    </xf>
    <xf numFmtId="3" fontId="5" fillId="0" borderId="23" xfId="226" applyNumberFormat="1" applyFont="1" applyFill="1" applyBorder="1">
      <alignment/>
      <protection/>
    </xf>
    <xf numFmtId="49" fontId="5" fillId="0" borderId="23" xfId="226" applyNumberFormat="1" applyFont="1" applyFill="1" applyBorder="1" applyAlignment="1">
      <alignment vertical="center" readingOrder="1"/>
      <protection/>
    </xf>
    <xf numFmtId="3" fontId="4" fillId="0" borderId="35" xfId="226" applyNumberFormat="1" applyFont="1" applyFill="1" applyBorder="1">
      <alignment/>
      <protection/>
    </xf>
    <xf numFmtId="49" fontId="4" fillId="0" borderId="35" xfId="226" applyNumberFormat="1" applyFont="1" applyFill="1" applyBorder="1" applyAlignment="1">
      <alignment vertical="center" readingOrder="1"/>
      <protection/>
    </xf>
    <xf numFmtId="0" fontId="4" fillId="26" borderId="35" xfId="226" applyFont="1" applyFill="1" applyBorder="1" applyAlignment="1">
      <alignment horizontal="right" wrapText="1"/>
      <protection/>
    </xf>
    <xf numFmtId="0" fontId="33" fillId="27" borderId="0" xfId="0" applyNumberFormat="1" applyFont="1" applyFill="1" applyBorder="1" applyAlignment="1">
      <alignment vertical="center" readingOrder="1"/>
    </xf>
    <xf numFmtId="49" fontId="4" fillId="26" borderId="35" xfId="226" applyNumberFormat="1" applyFont="1" applyFill="1" applyBorder="1" applyAlignment="1">
      <alignment wrapText="1" readingOrder="1"/>
      <protection/>
    </xf>
    <xf numFmtId="0" fontId="6" fillId="0" borderId="0" xfId="0" applyFont="1" applyFill="1" applyAlignment="1">
      <alignment horizontal="left" wrapText="1"/>
    </xf>
    <xf numFmtId="0" fontId="31" fillId="0" borderId="0" xfId="227" applyFont="1" applyFill="1" applyAlignment="1">
      <alignment wrapText="1"/>
      <protection/>
    </xf>
    <xf numFmtId="0" fontId="0" fillId="0" borderId="0" xfId="0" applyFont="1" applyAlignment="1">
      <alignment wrapText="1"/>
    </xf>
    <xf numFmtId="0" fontId="112" fillId="0" borderId="0" xfId="513" applyFont="1" applyFill="1" applyAlignment="1">
      <alignment wrapText="1"/>
      <protection/>
    </xf>
    <xf numFmtId="0" fontId="0" fillId="0" borderId="0" xfId="0" applyAlignment="1">
      <alignment wrapText="1"/>
    </xf>
    <xf numFmtId="0" fontId="104" fillId="26" borderId="50" xfId="652" applyNumberFormat="1" applyFont="1" applyFill="1" applyBorder="1" applyAlignment="1">
      <alignment horizontal="center"/>
      <protection/>
    </xf>
    <xf numFmtId="0" fontId="104" fillId="26" borderId="51" xfId="652" applyNumberFormat="1" applyFont="1" applyFill="1" applyBorder="1" applyAlignment="1">
      <alignment horizontal="center"/>
      <protection/>
    </xf>
    <xf numFmtId="0" fontId="105" fillId="0" borderId="0" xfId="701" applyNumberFormat="1" applyFont="1" applyFill="1" applyBorder="1" applyAlignment="1">
      <alignment horizontal="left" wrapText="1"/>
    </xf>
    <xf numFmtId="0" fontId="35" fillId="47" borderId="10" xfId="159" applyFont="1" applyFill="1" applyBorder="1" applyAlignment="1">
      <alignment horizontal="center" vertical="center" wrapText="1"/>
      <protection/>
    </xf>
    <xf numFmtId="0" fontId="35" fillId="47" borderId="36" xfId="159" applyFont="1" applyFill="1" applyBorder="1" applyAlignment="1">
      <alignment horizontal="center" vertical="center" wrapText="1"/>
      <protection/>
    </xf>
    <xf numFmtId="0" fontId="35" fillId="47" borderId="40" xfId="159" applyFont="1" applyFill="1" applyBorder="1" applyAlignment="1">
      <alignment horizontal="center" vertical="center" wrapText="1"/>
      <protection/>
    </xf>
    <xf numFmtId="0" fontId="0" fillId="0" borderId="35" xfId="227" applyFont="1" applyFill="1" applyBorder="1" applyAlignment="1">
      <alignment horizontal="left"/>
      <protection/>
    </xf>
    <xf numFmtId="0" fontId="0" fillId="0" borderId="36" xfId="227" applyFont="1" applyFill="1" applyBorder="1" applyAlignment="1">
      <alignment horizontal="left" wrapText="1"/>
      <protection/>
    </xf>
    <xf numFmtId="0" fontId="0" fillId="0" borderId="23" xfId="227" applyFont="1" applyFill="1" applyBorder="1" applyAlignment="1">
      <alignment horizontal="left"/>
      <protection/>
    </xf>
    <xf numFmtId="0" fontId="0" fillId="0" borderId="35" xfId="227" applyFont="1" applyFill="1" applyBorder="1" applyAlignment="1">
      <alignment horizontal="left" wrapText="1"/>
      <protection/>
    </xf>
    <xf numFmtId="0" fontId="5" fillId="44" borderId="0" xfId="227" applyFont="1" applyFill="1" applyBorder="1" applyAlignment="1">
      <alignment horizontal="left" vertical="top" wrapText="1"/>
      <protection/>
    </xf>
    <xf numFmtId="0" fontId="5" fillId="44" borderId="0" xfId="0" applyFont="1" applyFill="1" applyAlignment="1">
      <alignment horizontal="left" wrapText="1"/>
    </xf>
    <xf numFmtId="0" fontId="144" fillId="44" borderId="0" xfId="227" applyFont="1" applyFill="1" applyBorder="1" applyAlignment="1">
      <alignment horizontal="left" vertical="top" wrapText="1"/>
      <protection/>
    </xf>
    <xf numFmtId="0" fontId="4" fillId="26" borderId="52" xfId="0" applyNumberFormat="1" applyFont="1" applyFill="1" applyBorder="1" applyAlignment="1">
      <alignment horizontal="center"/>
    </xf>
    <xf numFmtId="0" fontId="4" fillId="26" borderId="36" xfId="0" applyNumberFormat="1" applyFont="1" applyFill="1" applyBorder="1" applyAlignment="1">
      <alignment horizontal="center"/>
    </xf>
    <xf numFmtId="0" fontId="4" fillId="26" borderId="53" xfId="0" applyNumberFormat="1" applyFont="1" applyFill="1" applyBorder="1" applyAlignment="1">
      <alignment horizontal="center"/>
    </xf>
  </cellXfs>
  <cellStyles count="875">
    <cellStyle name="Normal" xfId="0"/>
    <cellStyle name="_Data" xfId="15"/>
    <cellStyle name="_Grafer till ÅR 2011_J Lundberg 130129" xfId="16"/>
    <cellStyle name="_Row3" xfId="17"/>
    <cellStyle name="=C:\WINNT35\SYSTEM32\COMMAND.COM"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20% - Dekorfärg1 2" xfId="31"/>
    <cellStyle name="20% - Dekorfärg2 2" xfId="32"/>
    <cellStyle name="20% - Dekorfärg3 2" xfId="33"/>
    <cellStyle name="20% - Dekorfärg4 2" xfId="34"/>
    <cellStyle name="20% - Dekorfärg6 2" xfId="35"/>
    <cellStyle name="40% - Accent1" xfId="36"/>
    <cellStyle name="40% - Accent1 2" xfId="37"/>
    <cellStyle name="40% - Accent2" xfId="38"/>
    <cellStyle name="40% - Accent2 2" xfId="39"/>
    <cellStyle name="40% - Accent3" xfId="40"/>
    <cellStyle name="40% - Accent3 2" xfId="41"/>
    <cellStyle name="40% - Accent4" xfId="42"/>
    <cellStyle name="40% - Accent4 2" xfId="43"/>
    <cellStyle name="40% - Accent5" xfId="44"/>
    <cellStyle name="40% - Accent5 2" xfId="45"/>
    <cellStyle name="40% - Accent5 2 2" xfId="46"/>
    <cellStyle name="40% - Accent6" xfId="47"/>
    <cellStyle name="40% - Accent6 2" xfId="48"/>
    <cellStyle name="40% - Dekorfärg1 2" xfId="49"/>
    <cellStyle name="40% - Dekorfärg3 2" xfId="50"/>
    <cellStyle name="40% - Dekorfärg4 2" xfId="51"/>
    <cellStyle name="40% - Dekorfärg5 2" xfId="52"/>
    <cellStyle name="40% - Dekorfärg6 2" xfId="53"/>
    <cellStyle name="60% - Accent1" xfId="54"/>
    <cellStyle name="60% - Accent1 2" xfId="55"/>
    <cellStyle name="60% - Accent2" xfId="56"/>
    <cellStyle name="60% - Accent2 2" xfId="57"/>
    <cellStyle name="60% - Accent3" xfId="58"/>
    <cellStyle name="60% - Accent3 2" xfId="59"/>
    <cellStyle name="60% - Accent4" xfId="60"/>
    <cellStyle name="60% - Accent4 2" xfId="61"/>
    <cellStyle name="60% - Accent5" xfId="62"/>
    <cellStyle name="60% - Accent5 2" xfId="63"/>
    <cellStyle name="60% - Accent6" xfId="64"/>
    <cellStyle name="60% - Accent6 2" xfId="65"/>
    <cellStyle name="60% - Dekorfärg1 2" xfId="66"/>
    <cellStyle name="60% - Dekorfärg2 2" xfId="67"/>
    <cellStyle name="60% - Dekorfärg3 2" xfId="68"/>
    <cellStyle name="60% - Dekorfärg4 2" xfId="69"/>
    <cellStyle name="60% - Dekorfärg5 2" xfId="70"/>
    <cellStyle name="60% - Dekorfärg6 2" xfId="71"/>
    <cellStyle name="Accent1" xfId="72"/>
    <cellStyle name="Accent1 2" xfId="73"/>
    <cellStyle name="Accent2" xfId="74"/>
    <cellStyle name="Accent2 2" xfId="75"/>
    <cellStyle name="Accent3" xfId="76"/>
    <cellStyle name="Accent3 2" xfId="77"/>
    <cellStyle name="Accent4" xfId="78"/>
    <cellStyle name="Accent4 2" xfId="79"/>
    <cellStyle name="Accent5" xfId="80"/>
    <cellStyle name="Accent5 2" xfId="81"/>
    <cellStyle name="Accent6" xfId="82"/>
    <cellStyle name="Accent6 2" xfId="83"/>
    <cellStyle name="Anteckning" xfId="84"/>
    <cellStyle name="Anteckning 2" xfId="85"/>
    <cellStyle name="Anteckning 3" xfId="86"/>
    <cellStyle name="ÅRPressTxt2" xfId="87"/>
    <cellStyle name="ASCB - Summa" xfId="88"/>
    <cellStyle name="Availability" xfId="89"/>
    <cellStyle name="Bad" xfId="90"/>
    <cellStyle name="Bad 2" xfId="91"/>
    <cellStyle name="Bad 2 2" xfId="92"/>
    <cellStyle name="baseStyle" xfId="93"/>
    <cellStyle name="Beräkning" xfId="94"/>
    <cellStyle name="Beräkning 2" xfId="95"/>
    <cellStyle name="Bra" xfId="96"/>
    <cellStyle name="Bra 2" xfId="97"/>
    <cellStyle name="Calculation" xfId="98"/>
    <cellStyle name="Calculation 2" xfId="99"/>
    <cellStyle name="Check Cell" xfId="100"/>
    <cellStyle name="Check Cell 2" xfId="101"/>
    <cellStyle name="checkExposure" xfId="102"/>
    <cellStyle name="columnHeader" xfId="103"/>
    <cellStyle name="Comma" xfId="104"/>
    <cellStyle name="Comma [0]" xfId="105"/>
    <cellStyle name="Comma 2" xfId="106"/>
    <cellStyle name="Comma 2 2" xfId="107"/>
    <cellStyle name="Comma 2 2 2" xfId="108"/>
    <cellStyle name="Comma 2 2 2 2" xfId="109"/>
    <cellStyle name="Comma 2 2 3" xfId="110"/>
    <cellStyle name="Comma 2 2 4" xfId="111"/>
    <cellStyle name="Comma 2 2 5" xfId="112"/>
    <cellStyle name="Comma 2 3" xfId="113"/>
    <cellStyle name="Comma 2 4" xfId="114"/>
    <cellStyle name="Comma 3" xfId="115"/>
    <cellStyle name="Comma 3 2" xfId="116"/>
    <cellStyle name="Comma 3 3" xfId="117"/>
    <cellStyle name="Comma 4" xfId="118"/>
    <cellStyle name="Comma 4 2" xfId="119"/>
    <cellStyle name="Comma 4 2 2" xfId="120"/>
    <cellStyle name="Comma 4 3" xfId="121"/>
    <cellStyle name="Comma 5" xfId="122"/>
    <cellStyle name="Comma 6" xfId="123"/>
    <cellStyle name="Comma 7" xfId="124"/>
    <cellStyle name="Comma 7 2" xfId="125"/>
    <cellStyle name="Comma 8" xfId="126"/>
    <cellStyle name="Comma 9" xfId="127"/>
    <cellStyle name="Comment" xfId="128"/>
    <cellStyle name="Currency" xfId="129"/>
    <cellStyle name="Currency [0]" xfId="130"/>
    <cellStyle name="Currency 2" xfId="131"/>
    <cellStyle name="Dålig 2" xfId="132"/>
    <cellStyle name="Data" xfId="133"/>
    <cellStyle name="Date" xfId="134"/>
    <cellStyle name="Dezimal [0]_Jul94" xfId="135"/>
    <cellStyle name="Dezimal_Jul94" xfId="136"/>
    <cellStyle name="Euro" xfId="137"/>
    <cellStyle name="Explanatory Text" xfId="138"/>
    <cellStyle name="Explanatory Text 2" xfId="139"/>
    <cellStyle name="Färg1 2" xfId="140"/>
    <cellStyle name="Färg2 2" xfId="141"/>
    <cellStyle name="Färg3 2" xfId="142"/>
    <cellStyle name="Färg4 2" xfId="143"/>
    <cellStyle name="Färg6 2" xfId="144"/>
    <cellStyle name="Followed Hyperlink" xfId="145"/>
    <cellStyle name="Format 1" xfId="146"/>
    <cellStyle name="Good" xfId="147"/>
    <cellStyle name="Good 2" xfId="148"/>
    <cellStyle name="GPM_Allocation" xfId="149"/>
    <cellStyle name="greyed" xfId="150"/>
    <cellStyle name="Heading 1" xfId="151"/>
    <cellStyle name="Heading 1 2" xfId="152"/>
    <cellStyle name="Heading 2" xfId="153"/>
    <cellStyle name="Heading 2 2" xfId="154"/>
    <cellStyle name="Heading 3" xfId="155"/>
    <cellStyle name="Heading 3 2" xfId="156"/>
    <cellStyle name="Heading 4" xfId="157"/>
    <cellStyle name="Heading 4 2" xfId="158"/>
    <cellStyle name="HeadingTable" xfId="159"/>
    <cellStyle name="highlightExposure" xfId="160"/>
    <cellStyle name="highlightPD" xfId="161"/>
    <cellStyle name="highlightPercentage" xfId="162"/>
    <cellStyle name="highlightText" xfId="163"/>
    <cellStyle name="Hyperlänk 2" xfId="164"/>
    <cellStyle name="Hyperlink" xfId="165"/>
    <cellStyle name="Hyperlink 2" xfId="166"/>
    <cellStyle name="Indata" xfId="167"/>
    <cellStyle name="Indata 2" xfId="168"/>
    <cellStyle name="Indata 3" xfId="169"/>
    <cellStyle name="Input" xfId="170"/>
    <cellStyle name="Input 2" xfId="171"/>
    <cellStyle name="Input%" xfId="172"/>
    <cellStyle name="inputDate" xfId="173"/>
    <cellStyle name="InputDate 2" xfId="174"/>
    <cellStyle name="InputDecimal" xfId="175"/>
    <cellStyle name="inputExposure" xfId="176"/>
    <cellStyle name="inputMaturity" xfId="177"/>
    <cellStyle name="inputParameterE" xfId="178"/>
    <cellStyle name="inputPD" xfId="179"/>
    <cellStyle name="inputPercentage" xfId="180"/>
    <cellStyle name="inputPercentageL" xfId="181"/>
    <cellStyle name="inputPercentageS" xfId="182"/>
    <cellStyle name="inputSelection" xfId="183"/>
    <cellStyle name="inputText" xfId="184"/>
    <cellStyle name="InputValue" xfId="185"/>
    <cellStyle name="Länkad cell" xfId="186"/>
    <cellStyle name="Länkad cell 2" xfId="187"/>
    <cellStyle name="Linked Cell" xfId="188"/>
    <cellStyle name="Linked Cell 2" xfId="189"/>
    <cellStyle name="Local_Data_Formula" xfId="190"/>
    <cellStyle name="Milliers [0]_3A_NumeratorReport_Option1_040611" xfId="191"/>
    <cellStyle name="Milliers_3A_NumeratorReport_Option1_040611" xfId="192"/>
    <cellStyle name="Monétaire [0]_3A_NumeratorReport_Option1_040611" xfId="193"/>
    <cellStyle name="Monétaire_3A_NumeratorReport_Option1_040611" xfId="194"/>
    <cellStyle name="Neutral" xfId="195"/>
    <cellStyle name="Neutral 2" xfId="196"/>
    <cellStyle name="Neutral 2 2" xfId="197"/>
    <cellStyle name="Normal - Style1" xfId="198"/>
    <cellStyle name="Normal 10" xfId="199"/>
    <cellStyle name="Normal 10 2" xfId="200"/>
    <cellStyle name="Normal 10 2 2" xfId="201"/>
    <cellStyle name="Normal 10 2 3" xfId="202"/>
    <cellStyle name="Normal 10 2 4" xfId="203"/>
    <cellStyle name="Normal 10 3" xfId="204"/>
    <cellStyle name="Normal 10 3 2" xfId="205"/>
    <cellStyle name="Normal 10 4" xfId="206"/>
    <cellStyle name="Normal 10 5" xfId="207"/>
    <cellStyle name="Normal 10 6" xfId="208"/>
    <cellStyle name="Normal 11" xfId="209"/>
    <cellStyle name="Normal 11 2" xfId="210"/>
    <cellStyle name="Normal 11 2 2" xfId="211"/>
    <cellStyle name="Normal 11 2 3" xfId="212"/>
    <cellStyle name="Normal 11 3" xfId="213"/>
    <cellStyle name="Normal 11 4" xfId="214"/>
    <cellStyle name="Normal 12" xfId="215"/>
    <cellStyle name="Normal 12 2" xfId="216"/>
    <cellStyle name="Normal 12 3" xfId="217"/>
    <cellStyle name="Normal 12 4" xfId="218"/>
    <cellStyle name="Normal 13" xfId="219"/>
    <cellStyle name="Normal 13 2" xfId="220"/>
    <cellStyle name="Normal 14" xfId="221"/>
    <cellStyle name="Normal 15" xfId="222"/>
    <cellStyle name="Normal 16" xfId="223"/>
    <cellStyle name="Normal 17" xfId="224"/>
    <cellStyle name="Normal 18" xfId="225"/>
    <cellStyle name="Normal 19" xfId="226"/>
    <cellStyle name="Normal 2" xfId="227"/>
    <cellStyle name="Normal 2 10" xfId="228"/>
    <cellStyle name="Normal 2 11" xfId="229"/>
    <cellStyle name="Normal 2 12" xfId="230"/>
    <cellStyle name="Normal 2 13" xfId="231"/>
    <cellStyle name="Normal 2 17" xfId="232"/>
    <cellStyle name="Normal 2 2" xfId="233"/>
    <cellStyle name="Normal 2 2 10" xfId="234"/>
    <cellStyle name="Normal 2 2 10 2" xfId="235"/>
    <cellStyle name="Normal 2 2 10 3" xfId="236"/>
    <cellStyle name="Normal 2 2 10 4" xfId="237"/>
    <cellStyle name="Normal 2 2 11" xfId="238"/>
    <cellStyle name="Normal 2 2 11 2" xfId="239"/>
    <cellStyle name="Normal 2 2 12" xfId="240"/>
    <cellStyle name="Normal 2 2 13" xfId="241"/>
    <cellStyle name="Normal 2 2 14" xfId="242"/>
    <cellStyle name="Normal 2 2 15" xfId="243"/>
    <cellStyle name="Normal 2 2 16" xfId="244"/>
    <cellStyle name="Normal 2 2 17" xfId="245"/>
    <cellStyle name="Normal 2 2 2" xfId="246"/>
    <cellStyle name="Normal 2 2 3" xfId="247"/>
    <cellStyle name="Normal 2 2 3 10" xfId="248"/>
    <cellStyle name="Normal 2 2 3 11" xfId="249"/>
    <cellStyle name="Normal 2 2 3 12" xfId="250"/>
    <cellStyle name="Normal 2 2 3 2" xfId="251"/>
    <cellStyle name="Normal 2 2 3 2 10" xfId="252"/>
    <cellStyle name="Normal 2 2 3 2 2" xfId="253"/>
    <cellStyle name="Normal 2 2 3 2 2 2" xfId="254"/>
    <cellStyle name="Normal 2 2 3 2 2 2 2" xfId="255"/>
    <cellStyle name="Normal 2 2 3 2 2 2 3" xfId="256"/>
    <cellStyle name="Normal 2 2 3 2 2 2 4" xfId="257"/>
    <cellStyle name="Normal 2 2 3 2 2 3" xfId="258"/>
    <cellStyle name="Normal 2 2 3 2 2 4" xfId="259"/>
    <cellStyle name="Normal 2 2 3 2 2 5" xfId="260"/>
    <cellStyle name="Normal 2 2 3 2 2 6" xfId="261"/>
    <cellStyle name="Normal 2 2 3 2 3" xfId="262"/>
    <cellStyle name="Normal 2 2 3 2 3 2" xfId="263"/>
    <cellStyle name="Normal 2 2 3 2 3 2 2" xfId="264"/>
    <cellStyle name="Normal 2 2 3 2 3 2 3" xfId="265"/>
    <cellStyle name="Normal 2 2 3 2 3 3" xfId="266"/>
    <cellStyle name="Normal 2 2 3 2 3 4" xfId="267"/>
    <cellStyle name="Normal 2 2 3 2 3 5" xfId="268"/>
    <cellStyle name="Normal 2 2 3 2 4" xfId="269"/>
    <cellStyle name="Normal 2 2 3 2 4 2" xfId="270"/>
    <cellStyle name="Normal 2 2 3 2 4 2 2" xfId="271"/>
    <cellStyle name="Normal 2 2 3 2 4 2 3" xfId="272"/>
    <cellStyle name="Normal 2 2 3 2 4 3" xfId="273"/>
    <cellStyle name="Normal 2 2 3 2 4 4" xfId="274"/>
    <cellStyle name="Normal 2 2 3 2 5" xfId="275"/>
    <cellStyle name="Normal 2 2 3 2 5 2" xfId="276"/>
    <cellStyle name="Normal 2 2 3 2 5 3" xfId="277"/>
    <cellStyle name="Normal 2 2 3 2 6" xfId="278"/>
    <cellStyle name="Normal 2 2 3 2 7" xfId="279"/>
    <cellStyle name="Normal 2 2 3 2 8" xfId="280"/>
    <cellStyle name="Normal 2 2 3 2 9" xfId="281"/>
    <cellStyle name="Normal 2 2 3 3" xfId="282"/>
    <cellStyle name="Normal 2 2 3 3 2" xfId="283"/>
    <cellStyle name="Normal 2 2 3 3 2 2" xfId="284"/>
    <cellStyle name="Normal 2 2 3 3 2 3" xfId="285"/>
    <cellStyle name="Normal 2 2 3 3 2 4" xfId="286"/>
    <cellStyle name="Normal 2 2 3 3 3" xfId="287"/>
    <cellStyle name="Normal 2 2 3 3 4" xfId="288"/>
    <cellStyle name="Normal 2 2 3 3 5" xfId="289"/>
    <cellStyle name="Normal 2 2 3 3 6" xfId="290"/>
    <cellStyle name="Normal 2 2 3 4" xfId="291"/>
    <cellStyle name="Normal 2 2 3 4 2" xfId="292"/>
    <cellStyle name="Normal 2 2 3 4 2 2" xfId="293"/>
    <cellStyle name="Normal 2 2 3 4 2 3" xfId="294"/>
    <cellStyle name="Normal 2 2 3 4 3" xfId="295"/>
    <cellStyle name="Normal 2 2 3 4 4" xfId="296"/>
    <cellStyle name="Normal 2 2 3 4 5" xfId="297"/>
    <cellStyle name="Normal 2 2 3 5" xfId="298"/>
    <cellStyle name="Normal 2 2 3 5 2" xfId="299"/>
    <cellStyle name="Normal 2 2 3 5 2 2" xfId="300"/>
    <cellStyle name="Normal 2 2 3 5 2 3" xfId="301"/>
    <cellStyle name="Normal 2 2 3 5 3" xfId="302"/>
    <cellStyle name="Normal 2 2 3 5 4" xfId="303"/>
    <cellStyle name="Normal 2 2 3 6" xfId="304"/>
    <cellStyle name="Normal 2 2 3 6 2" xfId="305"/>
    <cellStyle name="Normal 2 2 3 6 2 2" xfId="306"/>
    <cellStyle name="Normal 2 2 3 6 2 3" xfId="307"/>
    <cellStyle name="Normal 2 2 3 6 3" xfId="308"/>
    <cellStyle name="Normal 2 2 3 6 4" xfId="309"/>
    <cellStyle name="Normal 2 2 3 7" xfId="310"/>
    <cellStyle name="Normal 2 2 3 7 2" xfId="311"/>
    <cellStyle name="Normal 2 2 3 7 3" xfId="312"/>
    <cellStyle name="Normal 2 2 3 8" xfId="313"/>
    <cellStyle name="Normal 2 2 3 9" xfId="314"/>
    <cellStyle name="Normal 2 2 4" xfId="315"/>
    <cellStyle name="Normal 2 2 4 10" xfId="316"/>
    <cellStyle name="Normal 2 2 4 2" xfId="317"/>
    <cellStyle name="Normal 2 2 4 2 2" xfId="318"/>
    <cellStyle name="Normal 2 2 4 2 2 2" xfId="319"/>
    <cellStyle name="Normal 2 2 4 2 2 2 2" xfId="320"/>
    <cellStyle name="Normal 2 2 4 2 2 2 3" xfId="321"/>
    <cellStyle name="Normal 2 2 4 2 2 2 4" xfId="322"/>
    <cellStyle name="Normal 2 2 4 2 2 3" xfId="323"/>
    <cellStyle name="Normal 2 2 4 2 2 4" xfId="324"/>
    <cellStyle name="Normal 2 2 4 2 2 5" xfId="325"/>
    <cellStyle name="Normal 2 2 4 2 2 6" xfId="326"/>
    <cellStyle name="Normal 2 2 4 2 3" xfId="327"/>
    <cellStyle name="Normal 2 2 4 2 3 2" xfId="328"/>
    <cellStyle name="Normal 2 2 4 2 3 3" xfId="329"/>
    <cellStyle name="Normal 2 2 4 2 3 4" xfId="330"/>
    <cellStyle name="Normal 2 2 4 2 4" xfId="331"/>
    <cellStyle name="Normal 2 2 4 2 5" xfId="332"/>
    <cellStyle name="Normal 2 2 4 2 6" xfId="333"/>
    <cellStyle name="Normal 2 2 4 2 7" xfId="334"/>
    <cellStyle name="Normal 2 2 4 3" xfId="335"/>
    <cellStyle name="Normal 2 2 4 3 2" xfId="336"/>
    <cellStyle name="Normal 2 2 4 3 2 2" xfId="337"/>
    <cellStyle name="Normal 2 2 4 3 2 3" xfId="338"/>
    <cellStyle name="Normal 2 2 4 3 2 4" xfId="339"/>
    <cellStyle name="Normal 2 2 4 3 3" xfId="340"/>
    <cellStyle name="Normal 2 2 4 3 4" xfId="341"/>
    <cellStyle name="Normal 2 2 4 3 5" xfId="342"/>
    <cellStyle name="Normal 2 2 4 3 6" xfId="343"/>
    <cellStyle name="Normal 2 2 4 4" xfId="344"/>
    <cellStyle name="Normal 2 2 4 4 2" xfId="345"/>
    <cellStyle name="Normal 2 2 4 4 2 2" xfId="346"/>
    <cellStyle name="Normal 2 2 4 4 2 3" xfId="347"/>
    <cellStyle name="Normal 2 2 4 4 3" xfId="348"/>
    <cellStyle name="Normal 2 2 4 4 4" xfId="349"/>
    <cellStyle name="Normal 2 2 4 4 5" xfId="350"/>
    <cellStyle name="Normal 2 2 4 5" xfId="351"/>
    <cellStyle name="Normal 2 2 4 5 2" xfId="352"/>
    <cellStyle name="Normal 2 2 4 5 3" xfId="353"/>
    <cellStyle name="Normal 2 2 4 6" xfId="354"/>
    <cellStyle name="Normal 2 2 4 7" xfId="355"/>
    <cellStyle name="Normal 2 2 4 8" xfId="356"/>
    <cellStyle name="Normal 2 2 4 9" xfId="357"/>
    <cellStyle name="Normal 2 2 5" xfId="358"/>
    <cellStyle name="Normal 2 2 5 2" xfId="359"/>
    <cellStyle name="Normal 2 2 5 2 2" xfId="360"/>
    <cellStyle name="Normal 2 2 5 2 2 2" xfId="361"/>
    <cellStyle name="Normal 2 2 5 2 2 2 2" xfId="362"/>
    <cellStyle name="Normal 2 2 5 2 2 3" xfId="363"/>
    <cellStyle name="Normal 2 2 5 2 2 4" xfId="364"/>
    <cellStyle name="Normal 2 2 5 2 2 5" xfId="365"/>
    <cellStyle name="Normal 2 2 5 2 3" xfId="366"/>
    <cellStyle name="Normal 2 2 5 2 3 2" xfId="367"/>
    <cellStyle name="Normal 2 2 5 2 4" xfId="368"/>
    <cellStyle name="Normal 2 2 5 2 5" xfId="369"/>
    <cellStyle name="Normal 2 2 5 2 6" xfId="370"/>
    <cellStyle name="Normal 2 2 5 3" xfId="371"/>
    <cellStyle name="Normal 2 2 5 3 2" xfId="372"/>
    <cellStyle name="Normal 2 2 5 3 2 2" xfId="373"/>
    <cellStyle name="Normal 2 2 5 3 2 3" xfId="374"/>
    <cellStyle name="Normal 2 2 5 3 2 4" xfId="375"/>
    <cellStyle name="Normal 2 2 5 3 3" xfId="376"/>
    <cellStyle name="Normal 2 2 5 3 4" xfId="377"/>
    <cellStyle name="Normal 2 2 5 3 5" xfId="378"/>
    <cellStyle name="Normal 2 2 5 3 6" xfId="379"/>
    <cellStyle name="Normal 2 2 5 4" xfId="380"/>
    <cellStyle name="Normal 2 2 5 4 2" xfId="381"/>
    <cellStyle name="Normal 2 2 5 4 3" xfId="382"/>
    <cellStyle name="Normal 2 2 5 4 4" xfId="383"/>
    <cellStyle name="Normal 2 2 5 5" xfId="384"/>
    <cellStyle name="Normal 2 2 5 6" xfId="385"/>
    <cellStyle name="Normal 2 2 5 7" xfId="386"/>
    <cellStyle name="Normal 2 2 5 8" xfId="387"/>
    <cellStyle name="Normal 2 2 5 9" xfId="388"/>
    <cellStyle name="Normal 2 2 6" xfId="389"/>
    <cellStyle name="Normal 2 2 6 2" xfId="390"/>
    <cellStyle name="Normal 2 2 6 2 2" xfId="391"/>
    <cellStyle name="Normal 2 2 6 2 2 2" xfId="392"/>
    <cellStyle name="Normal 2 2 6 2 2 2 2" xfId="393"/>
    <cellStyle name="Normal 2 2 6 2 2 3" xfId="394"/>
    <cellStyle name="Normal 2 2 6 2 2 4" xfId="395"/>
    <cellStyle name="Normal 2 2 6 2 2 5" xfId="396"/>
    <cellStyle name="Normal 2 2 6 2 3" xfId="397"/>
    <cellStyle name="Normal 2 2 6 2 3 2" xfId="398"/>
    <cellStyle name="Normal 2 2 6 2 4" xfId="399"/>
    <cellStyle name="Normal 2 2 6 2 5" xfId="400"/>
    <cellStyle name="Normal 2 2 6 2 6" xfId="401"/>
    <cellStyle name="Normal 2 2 6 3" xfId="402"/>
    <cellStyle name="Normal 2 2 6 3 2" xfId="403"/>
    <cellStyle name="Normal 2 2 6 3 2 2" xfId="404"/>
    <cellStyle name="Normal 2 2 6 3 2 3" xfId="405"/>
    <cellStyle name="Normal 2 2 6 3 2 4" xfId="406"/>
    <cellStyle name="Normal 2 2 6 3 3" xfId="407"/>
    <cellStyle name="Normal 2 2 6 3 4" xfId="408"/>
    <cellStyle name="Normal 2 2 6 3 5" xfId="409"/>
    <cellStyle name="Normal 2 2 6 3 6" xfId="410"/>
    <cellStyle name="Normal 2 2 6 4" xfId="411"/>
    <cellStyle name="Normal 2 2 6 4 2" xfId="412"/>
    <cellStyle name="Normal 2 2 6 4 3" xfId="413"/>
    <cellStyle name="Normal 2 2 6 4 4" xfId="414"/>
    <cellStyle name="Normal 2 2 6 5" xfId="415"/>
    <cellStyle name="Normal 2 2 6 6" xfId="416"/>
    <cellStyle name="Normal 2 2 6 7" xfId="417"/>
    <cellStyle name="Normal 2 2 6 8" xfId="418"/>
    <cellStyle name="Normal 2 2 6 9" xfId="419"/>
    <cellStyle name="Normal 2 2 7" xfId="420"/>
    <cellStyle name="Normal 2 2 7 2" xfId="421"/>
    <cellStyle name="Normal 2 2 7 2 2" xfId="422"/>
    <cellStyle name="Normal 2 2 7 2 2 2" xfId="423"/>
    <cellStyle name="Normal 2 2 7 2 3" xfId="424"/>
    <cellStyle name="Normal 2 2 7 2 4" xfId="425"/>
    <cellStyle name="Normal 2 2 7 2 5" xfId="426"/>
    <cellStyle name="Normal 2 2 7 3" xfId="427"/>
    <cellStyle name="Normal 2 2 7 3 2" xfId="428"/>
    <cellStyle name="Normal 2 2 7 4" xfId="429"/>
    <cellStyle name="Normal 2 2 7 5" xfId="430"/>
    <cellStyle name="Normal 2 2 7 6" xfId="431"/>
    <cellStyle name="Normal 2 2 8" xfId="432"/>
    <cellStyle name="Normal 2 2 8 2" xfId="433"/>
    <cellStyle name="Normal 2 2 8 2 2" xfId="434"/>
    <cellStyle name="Normal 2 2 8 2 3" xfId="435"/>
    <cellStyle name="Normal 2 2 8 2 4" xfId="436"/>
    <cellStyle name="Normal 2 2 8 3" xfId="437"/>
    <cellStyle name="Normal 2 2 8 4" xfId="438"/>
    <cellStyle name="Normal 2 2 8 5" xfId="439"/>
    <cellStyle name="Normal 2 2 8 6" xfId="440"/>
    <cellStyle name="Normal 2 2 9" xfId="441"/>
    <cellStyle name="Normal 2 2 9 2" xfId="442"/>
    <cellStyle name="Normal 2 2 9 2 2" xfId="443"/>
    <cellStyle name="Normal 2 2 9 2 3" xfId="444"/>
    <cellStyle name="Normal 2 2 9 3" xfId="445"/>
    <cellStyle name="Normal 2 2 9 4" xfId="446"/>
    <cellStyle name="Normal 2 2 9 5" xfId="447"/>
    <cellStyle name="Normal 2 3" xfId="448"/>
    <cellStyle name="Normal 2 3 2" xfId="449"/>
    <cellStyle name="Normal 2 3 3" xfId="450"/>
    <cellStyle name="Normal 2 4" xfId="451"/>
    <cellStyle name="Normal 2 4 2" xfId="452"/>
    <cellStyle name="Normal 2 4 2 2" xfId="453"/>
    <cellStyle name="Normal 2 4 2 2 2" xfId="454"/>
    <cellStyle name="Normal 2 4 2 2 2 2" xfId="455"/>
    <cellStyle name="Normal 2 4 2 2 3" xfId="456"/>
    <cellStyle name="Normal 2 4 2 2 4" xfId="457"/>
    <cellStyle name="Normal 2 4 2 2 5" xfId="458"/>
    <cellStyle name="Normal 2 4 2 3" xfId="459"/>
    <cellStyle name="Normal 2 4 2 3 2" xfId="460"/>
    <cellStyle name="Normal 2 4 2 4" xfId="461"/>
    <cellStyle name="Normal 2 4 2 5" xfId="462"/>
    <cellStyle name="Normal 2 4 2 6" xfId="463"/>
    <cellStyle name="Normal 2 4 3" xfId="464"/>
    <cellStyle name="Normal 2 4 3 2" xfId="465"/>
    <cellStyle name="Normal 2 4 3 2 2" xfId="466"/>
    <cellStyle name="Normal 2 4 3 2 3" xfId="467"/>
    <cellStyle name="Normal 2 4 3 2 4" xfId="468"/>
    <cellStyle name="Normal 2 4 3 3" xfId="469"/>
    <cellStyle name="Normal 2 4 3 4" xfId="470"/>
    <cellStyle name="Normal 2 4 3 5" xfId="471"/>
    <cellStyle name="Normal 2 4 3 6" xfId="472"/>
    <cellStyle name="Normal 2 4 4" xfId="473"/>
    <cellStyle name="Normal 2 4 4 2" xfId="474"/>
    <cellStyle name="Normal 2 4 5" xfId="475"/>
    <cellStyle name="Normal 2 4 6" xfId="476"/>
    <cellStyle name="Normal 2 4 7" xfId="477"/>
    <cellStyle name="Normal 2 4 8" xfId="478"/>
    <cellStyle name="Normal 2 4 9" xfId="479"/>
    <cellStyle name="Normal 2 5" xfId="480"/>
    <cellStyle name="Normal 2 5 2" xfId="481"/>
    <cellStyle name="Normal 2 5 2 2" xfId="482"/>
    <cellStyle name="Normal 2 5 3" xfId="483"/>
    <cellStyle name="Normal 2 5 4" xfId="484"/>
    <cellStyle name="Normal 2 5 5" xfId="485"/>
    <cellStyle name="Normal 2 5 6" xfId="486"/>
    <cellStyle name="Normal 2 5 7" xfId="487"/>
    <cellStyle name="Normal 2 5 8" xfId="488"/>
    <cellStyle name="Normal 2 6" xfId="489"/>
    <cellStyle name="Normal 2 6 2" xfId="490"/>
    <cellStyle name="Normal 2 6 2 2" xfId="491"/>
    <cellStyle name="Normal 2 6 2 2 2" xfId="492"/>
    <cellStyle name="Normal 2 6 2 3" xfId="493"/>
    <cellStyle name="Normal 2 6 2 4" xfId="494"/>
    <cellStyle name="Normal 2 6 2 5" xfId="495"/>
    <cellStyle name="Normal 2 6 3" xfId="496"/>
    <cellStyle name="Normal 2 6 3 2" xfId="497"/>
    <cellStyle name="Normal 2 6 4" xfId="498"/>
    <cellStyle name="Normal 2 6 5" xfId="499"/>
    <cellStyle name="Normal 2 6 6" xfId="500"/>
    <cellStyle name="Normal 2 6 7" xfId="501"/>
    <cellStyle name="Normal 2 7" xfId="502"/>
    <cellStyle name="Normal 2 7 2" xfId="503"/>
    <cellStyle name="Normal 2 7 2 2" xfId="504"/>
    <cellStyle name="Normal 2 7 3" xfId="505"/>
    <cellStyle name="Normal 2 8" xfId="506"/>
    <cellStyle name="Normal 2 9" xfId="507"/>
    <cellStyle name="Normal 20" xfId="508"/>
    <cellStyle name="Normal 21" xfId="509"/>
    <cellStyle name="Normal 3" xfId="510"/>
    <cellStyle name="Normal 3 2" xfId="511"/>
    <cellStyle name="Normal 3 2 2" xfId="512"/>
    <cellStyle name="Normal 3 2 2 2" xfId="513"/>
    <cellStyle name="Normal 3 2 3" xfId="514"/>
    <cellStyle name="Normal 3 2_Liquidity reserve Apr 2012 data v1" xfId="515"/>
    <cellStyle name="Normal 3 3" xfId="516"/>
    <cellStyle name="Normal 3 3 2" xfId="517"/>
    <cellStyle name="Normal 3 4" xfId="518"/>
    <cellStyle name="Normal 3 4 2" xfId="519"/>
    <cellStyle name="Normal 3 5" xfId="520"/>
    <cellStyle name="Normal 3 5 2" xfId="521"/>
    <cellStyle name="Normal 3 6" xfId="522"/>
    <cellStyle name="Normal 3 7" xfId="523"/>
    <cellStyle name="Normal 3 8" xfId="524"/>
    <cellStyle name="Normal 3_Liquidity reserve Apr 2012 data v1" xfId="525"/>
    <cellStyle name="Normal 4" xfId="526"/>
    <cellStyle name="Normal 4 2" xfId="527"/>
    <cellStyle name="Normal 4 2 2" xfId="528"/>
    <cellStyle name="Normal 4 2 2 2" xfId="529"/>
    <cellStyle name="Normal 4 2 3" xfId="530"/>
    <cellStyle name="Normal 4 2 4" xfId="531"/>
    <cellStyle name="Normal 4 3" xfId="532"/>
    <cellStyle name="Normal 4 3 2" xfId="533"/>
    <cellStyle name="Normal 4 3 3" xfId="534"/>
    <cellStyle name="Normal 4 4" xfId="535"/>
    <cellStyle name="Normal 4 4 2" xfId="536"/>
    <cellStyle name="Normal 4 4 3" xfId="537"/>
    <cellStyle name="Normal 4 5" xfId="538"/>
    <cellStyle name="Normal 4 5 2" xfId="539"/>
    <cellStyle name="Normal 4 6" xfId="540"/>
    <cellStyle name="Normal 4 7" xfId="541"/>
    <cellStyle name="Normal 4_Liquidity reserve Apr 2012 data v1" xfId="542"/>
    <cellStyle name="Normal 5" xfId="543"/>
    <cellStyle name="Normal 5 2" xfId="544"/>
    <cellStyle name="Normal 5 2 10" xfId="545"/>
    <cellStyle name="Normal 5 2 11" xfId="546"/>
    <cellStyle name="Normal 5 2 12" xfId="547"/>
    <cellStyle name="Normal 5 2 13" xfId="548"/>
    <cellStyle name="Normal 5 2 2" xfId="549"/>
    <cellStyle name="Normal 5 2 2 10" xfId="550"/>
    <cellStyle name="Normal 5 2 2 2" xfId="551"/>
    <cellStyle name="Normal 5 2 2 2 2" xfId="552"/>
    <cellStyle name="Normal 5 2 2 2 2 2" xfId="553"/>
    <cellStyle name="Normal 5 2 2 2 2 3" xfId="554"/>
    <cellStyle name="Normal 5 2 2 2 2 4" xfId="555"/>
    <cellStyle name="Normal 5 2 2 2 3" xfId="556"/>
    <cellStyle name="Normal 5 2 2 2 4" xfId="557"/>
    <cellStyle name="Normal 5 2 2 2 5" xfId="558"/>
    <cellStyle name="Normal 5 2 2 2 6" xfId="559"/>
    <cellStyle name="Normal 5 2 2 3" xfId="560"/>
    <cellStyle name="Normal 5 2 2 3 2" xfId="561"/>
    <cellStyle name="Normal 5 2 2 3 2 2" xfId="562"/>
    <cellStyle name="Normal 5 2 2 3 2 3" xfId="563"/>
    <cellStyle name="Normal 5 2 2 3 3" xfId="564"/>
    <cellStyle name="Normal 5 2 2 3 4" xfId="565"/>
    <cellStyle name="Normal 5 2 2 3 5" xfId="566"/>
    <cellStyle name="Normal 5 2 2 4" xfId="567"/>
    <cellStyle name="Normal 5 2 2 4 2" xfId="568"/>
    <cellStyle name="Normal 5 2 2 4 2 2" xfId="569"/>
    <cellStyle name="Normal 5 2 2 4 2 3" xfId="570"/>
    <cellStyle name="Normal 5 2 2 4 3" xfId="571"/>
    <cellStyle name="Normal 5 2 2 4 4" xfId="572"/>
    <cellStyle name="Normal 5 2 2 5" xfId="573"/>
    <cellStyle name="Normal 5 2 2 5 2" xfId="574"/>
    <cellStyle name="Normal 5 2 2 5 3" xfId="575"/>
    <cellStyle name="Normal 5 2 2 6" xfId="576"/>
    <cellStyle name="Normal 5 2 2 7" xfId="577"/>
    <cellStyle name="Normal 5 2 2 8" xfId="578"/>
    <cellStyle name="Normal 5 2 2 9" xfId="579"/>
    <cellStyle name="Normal 5 2 3" xfId="580"/>
    <cellStyle name="Normal 5 2 3 2" xfId="581"/>
    <cellStyle name="Normal 5 2 3 2 2" xfId="582"/>
    <cellStyle name="Normal 5 2 3 2 3" xfId="583"/>
    <cellStyle name="Normal 5 2 3 2 4" xfId="584"/>
    <cellStyle name="Normal 5 2 3 3" xfId="585"/>
    <cellStyle name="Normal 5 2 3 4" xfId="586"/>
    <cellStyle name="Normal 5 2 3 5" xfId="587"/>
    <cellStyle name="Normal 5 2 3 6" xfId="588"/>
    <cellStyle name="Normal 5 2 4" xfId="589"/>
    <cellStyle name="Normal 5 2 4 2" xfId="590"/>
    <cellStyle name="Normal 5 2 4 2 2" xfId="591"/>
    <cellStyle name="Normal 5 2 4 2 3" xfId="592"/>
    <cellStyle name="Normal 5 2 4 3" xfId="593"/>
    <cellStyle name="Normal 5 2 4 4" xfId="594"/>
    <cellStyle name="Normal 5 2 4 5" xfId="595"/>
    <cellStyle name="Normal 5 2 5" xfId="596"/>
    <cellStyle name="Normal 5 2 5 2" xfId="597"/>
    <cellStyle name="Normal 5 2 5 2 2" xfId="598"/>
    <cellStyle name="Normal 5 2 5 2 3" xfId="599"/>
    <cellStyle name="Normal 5 2 5 3" xfId="600"/>
    <cellStyle name="Normal 5 2 5 4" xfId="601"/>
    <cellStyle name="Normal 5 2 6" xfId="602"/>
    <cellStyle name="Normal 5 2 6 2" xfId="603"/>
    <cellStyle name="Normal 5 2 6 2 2" xfId="604"/>
    <cellStyle name="Normal 5 2 6 2 3" xfId="605"/>
    <cellStyle name="Normal 5 2 6 3" xfId="606"/>
    <cellStyle name="Normal 5 2 6 4" xfId="607"/>
    <cellStyle name="Normal 5 2 7" xfId="608"/>
    <cellStyle name="Normal 5 2 7 2" xfId="609"/>
    <cellStyle name="Normal 5 2 7 3" xfId="610"/>
    <cellStyle name="Normal 5 2 8" xfId="611"/>
    <cellStyle name="Normal 5 2 9" xfId="612"/>
    <cellStyle name="Normal 5 3" xfId="613"/>
    <cellStyle name="Normal 5 3 2" xfId="614"/>
    <cellStyle name="Normal 5 3 2 2" xfId="615"/>
    <cellStyle name="Normal 5 3 2 2 2" xfId="616"/>
    <cellStyle name="Normal 5 3 2 2 2 2" xfId="617"/>
    <cellStyle name="Normal 5 3 2 2 3" xfId="618"/>
    <cellStyle name="Normal 5 3 2 2 4" xfId="619"/>
    <cellStyle name="Normal 5 3 2 2 5" xfId="620"/>
    <cellStyle name="Normal 5 3 2 3" xfId="621"/>
    <cellStyle name="Normal 5 3 2 3 2" xfId="622"/>
    <cellStyle name="Normal 5 3 2 4" xfId="623"/>
    <cellStyle name="Normal 5 3 2 5" xfId="624"/>
    <cellStyle name="Normal 5 3 2 6" xfId="625"/>
    <cellStyle name="Normal 5 3 3" xfId="626"/>
    <cellStyle name="Normal 5 3 3 2" xfId="627"/>
    <cellStyle name="Normal 5 3 3 2 2" xfId="628"/>
    <cellStyle name="Normal 5 3 3 3" xfId="629"/>
    <cellStyle name="Normal 5 3 3 4" xfId="630"/>
    <cellStyle name="Normal 5 3 3 5" xfId="631"/>
    <cellStyle name="Normal 5 3 4" xfId="632"/>
    <cellStyle name="Normal 5 3 4 2" xfId="633"/>
    <cellStyle name="Normal 5 3 5" xfId="634"/>
    <cellStyle name="Normal 5 3 6" xfId="635"/>
    <cellStyle name="Normal 5 3 7" xfId="636"/>
    <cellStyle name="Normal 5 3 8" xfId="637"/>
    <cellStyle name="Normal 5 3 9" xfId="638"/>
    <cellStyle name="Normal 5 4" xfId="639"/>
    <cellStyle name="Normal 5 5" xfId="640"/>
    <cellStyle name="Normal 5 6" xfId="641"/>
    <cellStyle name="Normal 5_Liquidity reserve Apr 2012 data v1" xfId="642"/>
    <cellStyle name="Normal 6" xfId="643"/>
    <cellStyle name="Normal 6 2" xfId="644"/>
    <cellStyle name="Normal 6 2 2" xfId="645"/>
    <cellStyle name="Normal 6 3" xfId="646"/>
    <cellStyle name="Normal 6 4" xfId="647"/>
    <cellStyle name="Normal 7" xfId="648"/>
    <cellStyle name="Normal 7 2" xfId="649"/>
    <cellStyle name="Normal 7 2 2" xfId="650"/>
    <cellStyle name="Normal 7 2 3" xfId="651"/>
    <cellStyle name="Normal 7 2 3 2" xfId="652"/>
    <cellStyle name="Normal 7 2 4" xfId="653"/>
    <cellStyle name="Normal 7 2_Liquidity reserve Apr 2012 data v1" xfId="654"/>
    <cellStyle name="Normal 7 3" xfId="655"/>
    <cellStyle name="Normal 7 3 2" xfId="656"/>
    <cellStyle name="Normal 7 3 3" xfId="657"/>
    <cellStyle name="Normal 7 3 4" xfId="658"/>
    <cellStyle name="Normal 7 4" xfId="659"/>
    <cellStyle name="Normal 7 4 2" xfId="660"/>
    <cellStyle name="Normal 7 4 3" xfId="661"/>
    <cellStyle name="Normal 7 5" xfId="662"/>
    <cellStyle name="Normal 7 6" xfId="663"/>
    <cellStyle name="Normal 7 7" xfId="664"/>
    <cellStyle name="Normal 7 8" xfId="665"/>
    <cellStyle name="Normal 7 9" xfId="666"/>
    <cellStyle name="Normal 7_Liquidity reserve Apr 2012 data v1" xfId="667"/>
    <cellStyle name="Normal 8" xfId="668"/>
    <cellStyle name="Normal 8 2" xfId="669"/>
    <cellStyle name="Normal 8 3" xfId="670"/>
    <cellStyle name="Normal 8 4" xfId="671"/>
    <cellStyle name="Normal 8 5" xfId="672"/>
    <cellStyle name="Normal 9" xfId="673"/>
    <cellStyle name="Normal 9 2" xfId="674"/>
    <cellStyle name="Normal_9Q figures Div 2012" xfId="675"/>
    <cellStyle name="Normal_9Q figures Q4 2010 eng" xfId="676"/>
    <cellStyle name="Normal_Book6" xfId="677"/>
    <cellStyle name="Normal_Book8" xfId="678"/>
    <cellStyle name="Normal_Note 3 quarterly iso_20130125" xfId="679"/>
    <cellStyle name="Normal_Sheet1" xfId="680"/>
    <cellStyle name="Normal_Trygg Liv appendix tabeller eng" xfId="681"/>
    <cellStyle name="Note" xfId="682"/>
    <cellStyle name="Note 2" xfId="683"/>
    <cellStyle name="optionalExposure" xfId="684"/>
    <cellStyle name="optionalMaturity" xfId="685"/>
    <cellStyle name="optionalPD" xfId="686"/>
    <cellStyle name="optionalPercentage" xfId="687"/>
    <cellStyle name="optionalPercentageL" xfId="688"/>
    <cellStyle name="optionalPercentageS" xfId="689"/>
    <cellStyle name="optionalSelection" xfId="690"/>
    <cellStyle name="optionalText" xfId="691"/>
    <cellStyle name="Output" xfId="692"/>
    <cellStyle name="Output 2" xfId="693"/>
    <cellStyle name="Output Amounts" xfId="694"/>
    <cellStyle name="Output Column Headings" xfId="695"/>
    <cellStyle name="Output Line Items" xfId="696"/>
    <cellStyle name="Output Report Heading" xfId="697"/>
    <cellStyle name="Output Report Title" xfId="698"/>
    <cellStyle name="pb_table_format_bottomonly" xfId="699"/>
    <cellStyle name="Percent" xfId="700"/>
    <cellStyle name="Percent 2" xfId="701"/>
    <cellStyle name="Percent 2 2" xfId="702"/>
    <cellStyle name="Percent 2 2 2" xfId="703"/>
    <cellStyle name="Percent 2 3" xfId="704"/>
    <cellStyle name="Percent 2 4" xfId="705"/>
    <cellStyle name="Percent 3" xfId="706"/>
    <cellStyle name="Percent 3 2" xfId="707"/>
    <cellStyle name="Percent 3 2 2" xfId="708"/>
    <cellStyle name="Percent 3 3" xfId="709"/>
    <cellStyle name="Percent 3 4" xfId="710"/>
    <cellStyle name="Percent 4" xfId="711"/>
    <cellStyle name="Percent 4 2" xfId="712"/>
    <cellStyle name="Percent 4 3" xfId="713"/>
    <cellStyle name="Percent 5" xfId="714"/>
    <cellStyle name="Percent 5 2" xfId="715"/>
    <cellStyle name="Percent 5 3" xfId="716"/>
    <cellStyle name="Percent 6" xfId="717"/>
    <cellStyle name="Percent 6 2" xfId="718"/>
    <cellStyle name="Percent 7" xfId="719"/>
    <cellStyle name="Percent 7 2" xfId="720"/>
    <cellStyle name="Percent 8" xfId="721"/>
    <cellStyle name="periodHeader" xfId="722"/>
    <cellStyle name="Procent 2" xfId="723"/>
    <cellStyle name="Procent 2 2" xfId="724"/>
    <cellStyle name="Procent 2 3" xfId="725"/>
    <cellStyle name="Rubrik" xfId="726"/>
    <cellStyle name="Rubrik 1 2" xfId="727"/>
    <cellStyle name="Rubrik 2 2" xfId="728"/>
    <cellStyle name="Rubrik 3 2" xfId="729"/>
    <cellStyle name="Rubrik 4 2" xfId="730"/>
    <cellStyle name="Rubrik 5" xfId="731"/>
    <cellStyle name="s" xfId="732"/>
    <cellStyle name="SAPBEXaggData" xfId="733"/>
    <cellStyle name="SAPBEXaggDataEmph" xfId="734"/>
    <cellStyle name="SAPBEXaggItem" xfId="735"/>
    <cellStyle name="SAPBEXaggItemX" xfId="736"/>
    <cellStyle name="SAPBEXchaText" xfId="737"/>
    <cellStyle name="SAPBEXexcBad7" xfId="738"/>
    <cellStyle name="SAPBEXexcBad8" xfId="739"/>
    <cellStyle name="SAPBEXexcBad9" xfId="740"/>
    <cellStyle name="SAPBEXexcCritical4" xfId="741"/>
    <cellStyle name="SAPBEXexcCritical5" xfId="742"/>
    <cellStyle name="SAPBEXexcCritical6" xfId="743"/>
    <cellStyle name="SAPBEXexcGood1" xfId="744"/>
    <cellStyle name="SAPBEXexcGood2" xfId="745"/>
    <cellStyle name="SAPBEXexcGood3" xfId="746"/>
    <cellStyle name="SAPBEXfilterDrill" xfId="747"/>
    <cellStyle name="SAPBEXfilterItem" xfId="748"/>
    <cellStyle name="SAPBEXfilterText" xfId="749"/>
    <cellStyle name="SAPBEXformats" xfId="750"/>
    <cellStyle name="SAPBEXheaderItem" xfId="751"/>
    <cellStyle name="SAPBEXheaderText" xfId="752"/>
    <cellStyle name="SAPBEXHLevel0" xfId="753"/>
    <cellStyle name="SAPBEXHLevel0X" xfId="754"/>
    <cellStyle name="SAPBEXHLevel1" xfId="755"/>
    <cellStyle name="SAPBEXHLevel1X" xfId="756"/>
    <cellStyle name="SAPBEXHLevel2" xfId="757"/>
    <cellStyle name="SAPBEXHLevel2X" xfId="758"/>
    <cellStyle name="SAPBEXHLevel3" xfId="759"/>
    <cellStyle name="SAPBEXHLevel3X" xfId="760"/>
    <cellStyle name="SAPBEXresData" xfId="761"/>
    <cellStyle name="SAPBEXresDataEmph" xfId="762"/>
    <cellStyle name="SAPBEXresItem" xfId="763"/>
    <cellStyle name="SAPBEXresItemX" xfId="764"/>
    <cellStyle name="SAPBEXstdData" xfId="765"/>
    <cellStyle name="SAPBEXstdDataEmph" xfId="766"/>
    <cellStyle name="SAPBEXstdItem" xfId="767"/>
    <cellStyle name="SAPBEXstdItemX" xfId="768"/>
    <cellStyle name="SAPBEXtitle" xfId="769"/>
    <cellStyle name="SAPBEXundefined" xfId="770"/>
    <cellStyle name="SEB" xfId="771"/>
    <cellStyle name="SEB Green Background" xfId="772"/>
    <cellStyle name="SEB Header" xfId="773"/>
    <cellStyle name="SEB Normal" xfId="774"/>
    <cellStyle name="SEB Table Header Row" xfId="775"/>
    <cellStyle name="SEB Table Row" xfId="776"/>
    <cellStyle name="SEM-BPS-head" xfId="777"/>
    <cellStyle name="SEM-BPS-headdata" xfId="778"/>
    <cellStyle name="SEM-BPS-headkey" xfId="779"/>
    <cellStyle name="SEM-BPS-input-on" xfId="780"/>
    <cellStyle name="SEM-BPS-key" xfId="781"/>
    <cellStyle name="showCheck" xfId="782"/>
    <cellStyle name="showExposure" xfId="783"/>
    <cellStyle name="showParameterE" xfId="784"/>
    <cellStyle name="showParameterS" xfId="785"/>
    <cellStyle name="showPD" xfId="786"/>
    <cellStyle name="showPercentage" xfId="787"/>
    <cellStyle name="showSelection" xfId="788"/>
    <cellStyle name="Standard_CORPAUG" xfId="789"/>
    <cellStyle name="Style 1" xfId="790"/>
    <cellStyle name="Style 1 2" xfId="791"/>
    <cellStyle name="Summa" xfId="792"/>
    <cellStyle name="Summa 2" xfId="793"/>
    <cellStyle name="sup2Date" xfId="794"/>
    <cellStyle name="sup2Int" xfId="795"/>
    <cellStyle name="sup2ParameterE" xfId="796"/>
    <cellStyle name="sup2Percentage" xfId="797"/>
    <cellStyle name="sup2PercentageL" xfId="798"/>
    <cellStyle name="sup2PercentageM" xfId="799"/>
    <cellStyle name="sup2Selection" xfId="800"/>
    <cellStyle name="sup2Text" xfId="801"/>
    <cellStyle name="sup3ParameterE" xfId="802"/>
    <cellStyle name="sup3Percentage" xfId="803"/>
    <cellStyle name="supFloat" xfId="804"/>
    <cellStyle name="supInt" xfId="805"/>
    <cellStyle name="supParameterE" xfId="806"/>
    <cellStyle name="supParameterS" xfId="807"/>
    <cellStyle name="supPD" xfId="808"/>
    <cellStyle name="supPercentage" xfId="809"/>
    <cellStyle name="supPercentageL" xfId="810"/>
    <cellStyle name="supPercentageM" xfId="811"/>
    <cellStyle name="supSelection" xfId="812"/>
    <cellStyle name="supText" xfId="813"/>
    <cellStyle name="Title" xfId="814"/>
    <cellStyle name="Title 2" xfId="815"/>
    <cellStyle name="Total" xfId="816"/>
    <cellStyle name="Total 2" xfId="817"/>
    <cellStyle name="Tusental (0)_9604" xfId="818"/>
    <cellStyle name="Tusental 10" xfId="819"/>
    <cellStyle name="Tusental 10 2" xfId="820"/>
    <cellStyle name="Tusental 11" xfId="821"/>
    <cellStyle name="Tusental 11 2" xfId="822"/>
    <cellStyle name="Tusental 12" xfId="823"/>
    <cellStyle name="Tusental 12 2" xfId="824"/>
    <cellStyle name="Tusental 13" xfId="825"/>
    <cellStyle name="Tusental 13 2" xfId="826"/>
    <cellStyle name="Tusental 14" xfId="827"/>
    <cellStyle name="Tusental 14 2" xfId="828"/>
    <cellStyle name="Tusental 15" xfId="829"/>
    <cellStyle name="Tusental 15 2" xfId="830"/>
    <cellStyle name="Tusental 16" xfId="831"/>
    <cellStyle name="Tusental 16 2" xfId="832"/>
    <cellStyle name="Tusental 17" xfId="833"/>
    <cellStyle name="Tusental 17 2" xfId="834"/>
    <cellStyle name="Tusental 18" xfId="835"/>
    <cellStyle name="Tusental 18 2" xfId="836"/>
    <cellStyle name="Tusental 19" xfId="837"/>
    <cellStyle name="Tusental 19 2" xfId="838"/>
    <cellStyle name="Tusental 2" xfId="839"/>
    <cellStyle name="Tusental 20" xfId="840"/>
    <cellStyle name="Tusental 20 2" xfId="841"/>
    <cellStyle name="Tusental 21" xfId="842"/>
    <cellStyle name="Tusental 21 2" xfId="843"/>
    <cellStyle name="Tusental 22" xfId="844"/>
    <cellStyle name="Tusental 22 2" xfId="845"/>
    <cellStyle name="Tusental 23" xfId="846"/>
    <cellStyle name="Tusental 23 2" xfId="847"/>
    <cellStyle name="Tusental 24" xfId="848"/>
    <cellStyle name="Tusental 25" xfId="849"/>
    <cellStyle name="Tusental 26" xfId="850"/>
    <cellStyle name="Tusental 27" xfId="851"/>
    <cellStyle name="Tusental 28" xfId="852"/>
    <cellStyle name="Tusental 29" xfId="853"/>
    <cellStyle name="Tusental 3" xfId="854"/>
    <cellStyle name="Tusental 3 2" xfId="855"/>
    <cellStyle name="Tusental 3 2 2" xfId="856"/>
    <cellStyle name="Tusental 3 3" xfId="857"/>
    <cellStyle name="Tusental 30" xfId="858"/>
    <cellStyle name="Tusental 31" xfId="859"/>
    <cellStyle name="Tusental 32" xfId="860"/>
    <cellStyle name="Tusental 33" xfId="861"/>
    <cellStyle name="Tusental 34" xfId="862"/>
    <cellStyle name="Tusental 35" xfId="863"/>
    <cellStyle name="Tusental 36" xfId="864"/>
    <cellStyle name="Tusental 37" xfId="865"/>
    <cellStyle name="Tusental 38" xfId="866"/>
    <cellStyle name="Tusental 39" xfId="867"/>
    <cellStyle name="Tusental 4" xfId="868"/>
    <cellStyle name="Tusental 4 2" xfId="869"/>
    <cellStyle name="Tusental 40" xfId="870"/>
    <cellStyle name="Tusental 41" xfId="871"/>
    <cellStyle name="Tusental 5" xfId="872"/>
    <cellStyle name="Tusental 5 2" xfId="873"/>
    <cellStyle name="Tusental 6" xfId="874"/>
    <cellStyle name="Tusental 6 2" xfId="875"/>
    <cellStyle name="Tusental 7" xfId="876"/>
    <cellStyle name="Tusental 7 2" xfId="877"/>
    <cellStyle name="Tusental 8" xfId="878"/>
    <cellStyle name="Tusental 8 2" xfId="879"/>
    <cellStyle name="Tusental 9" xfId="880"/>
    <cellStyle name="Tusental 9 2" xfId="881"/>
    <cellStyle name="Utdata 2" xfId="882"/>
    <cellStyle name="Valuta (0)_9604" xfId="883"/>
    <cellStyle name="Varningstext" xfId="884"/>
    <cellStyle name="Währung [0]_Jul94" xfId="885"/>
    <cellStyle name="Währung_Jul94" xfId="886"/>
    <cellStyle name="Warning Text" xfId="887"/>
    <cellStyle name="Warning Text 2" xfId="888"/>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207" formatCode="#&quot;,&quot;###&quot;,&quot;##0_ ;\-#,##0\ "/>
      <border/>
    </dxf>
    <dxf>
      <numFmt numFmtId="208" formatCode="#&quot;,&quot;##0_ ;\-#,##0\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342900</xdr:colOff>
      <xdr:row>58</xdr:row>
      <xdr:rowOff>0</xdr:rowOff>
    </xdr:to>
    <xdr:pic>
      <xdr:nvPicPr>
        <xdr:cNvPr id="1" name="Picture 2"/>
        <xdr:cNvPicPr preferRelativeResize="1">
          <a:picLocks noChangeAspect="1"/>
        </xdr:cNvPicPr>
      </xdr:nvPicPr>
      <xdr:blipFill>
        <a:blip r:embed="rId1"/>
        <a:stretch>
          <a:fillRect/>
        </a:stretch>
      </xdr:blipFill>
      <xdr:spPr>
        <a:xfrm>
          <a:off x="0" y="0"/>
          <a:ext cx="6438900" cy="941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xdr:colOff>
      <xdr:row>0</xdr:row>
      <xdr:rowOff>0</xdr:rowOff>
    </xdr:to>
    <xdr:sp>
      <xdr:nvSpPr>
        <xdr:cNvPr id="1" name="Text Box 8"/>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2" name="Text Box 10"/>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3" name="Text Box 12"/>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4" name="Text Box 14"/>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5" name="Text Box 16"/>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66675</xdr:colOff>
      <xdr:row>1</xdr:row>
      <xdr:rowOff>0</xdr:rowOff>
    </xdr:to>
    <xdr:sp>
      <xdr:nvSpPr>
        <xdr:cNvPr id="1"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3"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5"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1" name="Text Box 11"/>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2"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3" name="Text Box 13"/>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5" name="Text Box 15"/>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27098\Local%20Settings\Temporary%20Internet%20Files\OLKC\ONE%20name%20lending%20Credit%20portfolio%20by%20industry%20and%20geography%20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s31111nt21\gemck\Ge-11\Financial%20report\OH\OH%202006%20kv4_excel_ver%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Input"/>
    </sheetNames>
    <sheetDataSet>
      <sheetData sheetId="1">
        <row r="3">
          <cell r="B3" t="str">
            <v>Row_Corp_Transp</v>
          </cell>
          <cell r="C3">
            <v>23598611.6571</v>
          </cell>
          <cell r="D3">
            <v>5520046.7822</v>
          </cell>
          <cell r="E3">
            <v>3159378.0551</v>
          </cell>
          <cell r="F3">
            <v>1662723.9929</v>
          </cell>
          <cell r="G3">
            <v>1219714.9074</v>
          </cell>
          <cell r="H3">
            <v>1799193.854</v>
          </cell>
          <cell r="I3">
            <v>2276326.1533</v>
          </cell>
          <cell r="J3">
            <v>6168983.0481</v>
          </cell>
          <cell r="K3">
            <v>285277.4905</v>
          </cell>
        </row>
        <row r="4">
          <cell r="B4" t="str">
            <v>Row_Corp_Constr</v>
          </cell>
          <cell r="C4">
            <v>10885167.0234</v>
          </cell>
          <cell r="D4">
            <v>322357.656</v>
          </cell>
          <cell r="E4">
            <v>484697.4738</v>
          </cell>
          <cell r="F4">
            <v>1078473.6379</v>
          </cell>
          <cell r="G4">
            <v>906727.4636</v>
          </cell>
          <cell r="H4">
            <v>1251443.8502</v>
          </cell>
          <cell r="I4">
            <v>1065649.3051</v>
          </cell>
          <cell r="J4">
            <v>3377162.1503</v>
          </cell>
          <cell r="K4">
            <v>1088406.5398</v>
          </cell>
        </row>
        <row r="5">
          <cell r="B5" t="str">
            <v>Row_Corp_El_Gas_Water</v>
          </cell>
          <cell r="C5">
            <v>19727617.7238</v>
          </cell>
          <cell r="D5">
            <v>1369699.2457</v>
          </cell>
          <cell r="E5">
            <v>3569805.4799</v>
          </cell>
          <cell r="F5">
            <v>9314041.0332</v>
          </cell>
          <cell r="G5">
            <v>2295580.1641</v>
          </cell>
          <cell r="H5">
            <v>1650849.3225</v>
          </cell>
          <cell r="I5">
            <v>1882631.1444</v>
          </cell>
          <cell r="J5">
            <v>12514394.8422</v>
          </cell>
          <cell r="K5">
            <v>360883.3885</v>
          </cell>
        </row>
        <row r="6">
          <cell r="B6" t="str">
            <v>Row_Not_Available</v>
          </cell>
          <cell r="C6">
            <v>0</v>
          </cell>
          <cell r="D6">
            <v>0</v>
          </cell>
          <cell r="E6">
            <v>3.4921</v>
          </cell>
          <cell r="F6">
            <v>0</v>
          </cell>
          <cell r="G6">
            <v>0</v>
          </cell>
          <cell r="H6">
            <v>0</v>
          </cell>
          <cell r="I6">
            <v>0</v>
          </cell>
          <cell r="J6">
            <v>0</v>
          </cell>
          <cell r="K6">
            <v>0</v>
          </cell>
        </row>
        <row r="7">
          <cell r="B7" t="str">
            <v>Row_House_Mortg</v>
          </cell>
          <cell r="C7">
            <v>359359172.1793</v>
          </cell>
          <cell r="D7">
            <v>0</v>
          </cell>
          <cell r="E7">
            <v>2846018.1359</v>
          </cell>
          <cell r="F7">
            <v>0</v>
          </cell>
          <cell r="G7">
            <v>13911618.8919</v>
          </cell>
          <cell r="H7">
            <v>8114301.1983</v>
          </cell>
          <cell r="I7">
            <v>18089004.6128</v>
          </cell>
          <cell r="J7">
            <v>0</v>
          </cell>
          <cell r="K7">
            <v>2918629.5215</v>
          </cell>
        </row>
        <row r="8">
          <cell r="B8" t="str">
            <v>Row_PropMan_Multi</v>
          </cell>
          <cell r="C8">
            <v>103811432.3771</v>
          </cell>
          <cell r="D8">
            <v>361.4529</v>
          </cell>
          <cell r="E8">
            <v>81993.09</v>
          </cell>
          <cell r="F8">
            <v>0</v>
          </cell>
          <cell r="G8">
            <v>0</v>
          </cell>
          <cell r="H8">
            <v>1925271.3676</v>
          </cell>
          <cell r="I8">
            <v>12818.5996</v>
          </cell>
          <cell r="J8">
            <v>23218007.651</v>
          </cell>
          <cell r="K8">
            <v>31967.019</v>
          </cell>
        </row>
        <row r="9">
          <cell r="B9" t="str">
            <v>Row_House_Other</v>
          </cell>
          <cell r="C9">
            <v>41538775.2113</v>
          </cell>
          <cell r="D9">
            <v>4417328.2574</v>
          </cell>
          <cell r="E9">
            <v>24152037.8891</v>
          </cell>
          <cell r="F9">
            <v>1026561.573</v>
          </cell>
          <cell r="G9">
            <v>2624648.6277</v>
          </cell>
          <cell r="H9">
            <v>2836778.2742</v>
          </cell>
          <cell r="I9">
            <v>1507934.2877</v>
          </cell>
          <cell r="J9">
            <v>6656.7091</v>
          </cell>
          <cell r="K9">
            <v>3002401.9619</v>
          </cell>
        </row>
        <row r="10">
          <cell r="B10" t="str">
            <v>Row_Corp_Bus_House_Serv</v>
          </cell>
          <cell r="C10">
            <v>72210080.4591</v>
          </cell>
          <cell r="D10">
            <v>4178107.8971</v>
          </cell>
          <cell r="E10">
            <v>15424565.9607</v>
          </cell>
          <cell r="F10">
            <v>6113741.7399</v>
          </cell>
          <cell r="G10">
            <v>2020761.6701</v>
          </cell>
          <cell r="H10">
            <v>2134839.7563</v>
          </cell>
          <cell r="I10">
            <v>2247772.3395</v>
          </cell>
          <cell r="J10">
            <v>16751538.038</v>
          </cell>
          <cell r="K10">
            <v>2629574.1668</v>
          </cell>
        </row>
        <row r="11">
          <cell r="B11" t="str">
            <v>Row_PropMan_Comm</v>
          </cell>
          <cell r="C11">
            <v>65646623.8443</v>
          </cell>
          <cell r="D11">
            <v>2665767.2538</v>
          </cell>
          <cell r="E11">
            <v>9443846.7871</v>
          </cell>
          <cell r="F11">
            <v>7705463.9512</v>
          </cell>
          <cell r="G11">
            <v>5360194.9345</v>
          </cell>
          <cell r="H11">
            <v>2639670.5103</v>
          </cell>
          <cell r="I11">
            <v>10251433.072</v>
          </cell>
          <cell r="J11">
            <v>42896342.8182</v>
          </cell>
          <cell r="K11">
            <v>1089968.1053</v>
          </cell>
        </row>
        <row r="12">
          <cell r="B12" t="str">
            <v>Row_Corp_Manufact</v>
          </cell>
          <cell r="C12">
            <v>92836502.453</v>
          </cell>
          <cell r="D12">
            <v>9561967.6118</v>
          </cell>
          <cell r="E12">
            <v>12508792.1726</v>
          </cell>
          <cell r="F12">
            <v>27423732.1795</v>
          </cell>
          <cell r="G12">
            <v>3627050.299</v>
          </cell>
          <cell r="H12">
            <v>1926159.4654</v>
          </cell>
          <cell r="I12">
            <v>6547903.2646</v>
          </cell>
          <cell r="J12">
            <v>30967450.9449</v>
          </cell>
          <cell r="K12">
            <v>12108745.0365</v>
          </cell>
        </row>
        <row r="13">
          <cell r="B13" t="str">
            <v>Row_Corp_Who_Ret</v>
          </cell>
          <cell r="C13">
            <v>32267385.5005</v>
          </cell>
          <cell r="D13">
            <v>1938215.074</v>
          </cell>
          <cell r="E13">
            <v>2028885.6597</v>
          </cell>
          <cell r="F13">
            <v>2118655.7055</v>
          </cell>
          <cell r="G13">
            <v>2202217.9589</v>
          </cell>
          <cell r="H13">
            <v>2964790.9949</v>
          </cell>
          <cell r="I13">
            <v>7588256.903</v>
          </cell>
          <cell r="J13">
            <v>11133150.4932</v>
          </cell>
          <cell r="K13">
            <v>5960671.9842</v>
          </cell>
        </row>
        <row r="14">
          <cell r="B14" t="str">
            <v>Row_Corp_Fin_Ins</v>
          </cell>
          <cell r="C14">
            <v>56122687.1757</v>
          </cell>
          <cell r="D14">
            <v>702300.2424</v>
          </cell>
          <cell r="E14">
            <v>7554935.2509</v>
          </cell>
          <cell r="F14">
            <v>2917898.6652</v>
          </cell>
          <cell r="G14">
            <v>175448.7953</v>
          </cell>
          <cell r="H14">
            <v>515324.9268</v>
          </cell>
          <cell r="I14">
            <v>438153.4347</v>
          </cell>
          <cell r="J14">
            <v>15824219.3575</v>
          </cell>
          <cell r="K14">
            <v>3537017.8145</v>
          </cell>
        </row>
        <row r="15">
          <cell r="B15" t="str">
            <v>Row_PubAdm</v>
          </cell>
          <cell r="C15">
            <v>16668941.7558</v>
          </cell>
          <cell r="D15">
            <v>6645.6053</v>
          </cell>
          <cell r="E15">
            <v>1057662.7336</v>
          </cell>
          <cell r="F15">
            <v>1207335.6017</v>
          </cell>
          <cell r="G15">
            <v>1755218.0853</v>
          </cell>
          <cell r="H15">
            <v>277423.4238</v>
          </cell>
          <cell r="I15">
            <v>2442263.115</v>
          </cell>
          <cell r="J15">
            <v>50904972.6514</v>
          </cell>
          <cell r="K15">
            <v>1554172.5723</v>
          </cell>
        </row>
        <row r="16">
          <cell r="B16" t="str">
            <v>Row_Corp_Mining</v>
          </cell>
          <cell r="C16">
            <v>2440842.697</v>
          </cell>
          <cell r="D16">
            <v>104688.714</v>
          </cell>
          <cell r="E16">
            <v>26558240.4601</v>
          </cell>
          <cell r="F16">
            <v>701449.0469</v>
          </cell>
          <cell r="G16">
            <v>23354.2376</v>
          </cell>
          <cell r="H16">
            <v>119277.7142</v>
          </cell>
          <cell r="I16">
            <v>88321.7294</v>
          </cell>
          <cell r="J16">
            <v>0</v>
          </cell>
          <cell r="K16">
            <v>439357.5236</v>
          </cell>
        </row>
        <row r="17">
          <cell r="B17" t="str">
            <v>Row_Corp_Other</v>
          </cell>
          <cell r="C17">
            <v>17262988.9853</v>
          </cell>
          <cell r="D17">
            <v>892657.2129</v>
          </cell>
          <cell r="E17">
            <v>4659828.235</v>
          </cell>
          <cell r="F17">
            <v>1176463.621</v>
          </cell>
          <cell r="G17">
            <v>245565.3602</v>
          </cell>
          <cell r="H17">
            <v>302707.2189</v>
          </cell>
          <cell r="I17">
            <v>207674.2267</v>
          </cell>
          <cell r="J17">
            <v>1686728.3999</v>
          </cell>
          <cell r="K17">
            <v>5713233.9699</v>
          </cell>
        </row>
        <row r="18">
          <cell r="B18" t="str">
            <v>Row_Corp_Ship</v>
          </cell>
          <cell r="C18">
            <v>11362557.9665</v>
          </cell>
          <cell r="D18">
            <v>734317.4123</v>
          </cell>
          <cell r="E18">
            <v>8093251.6128</v>
          </cell>
          <cell r="F18">
            <v>189415.8883</v>
          </cell>
          <cell r="G18">
            <v>725800.9138</v>
          </cell>
          <cell r="H18">
            <v>142117.9554</v>
          </cell>
          <cell r="I18">
            <v>249376.4144</v>
          </cell>
          <cell r="J18">
            <v>11378.9818</v>
          </cell>
          <cell r="K18">
            <v>14729102.2136</v>
          </cell>
        </row>
        <row r="19">
          <cell r="B19" t="str">
            <v>Row_Corp_Agri</v>
          </cell>
          <cell r="C19">
            <v>4821090.4455</v>
          </cell>
          <cell r="D19">
            <v>270940.3332</v>
          </cell>
          <cell r="E19">
            <v>10619.6776</v>
          </cell>
          <cell r="F19">
            <v>33441.8529</v>
          </cell>
          <cell r="G19">
            <v>1087413.6259</v>
          </cell>
          <cell r="H19">
            <v>1908031.2206</v>
          </cell>
          <cell r="I19">
            <v>617177.7888</v>
          </cell>
          <cell r="J19">
            <v>34972.3168</v>
          </cell>
          <cell r="K19">
            <v>10951.5357</v>
          </cell>
        </row>
        <row r="20">
          <cell r="B20" t="str">
            <v>Row_Banks</v>
          </cell>
          <cell r="C20">
            <v>89874285.612</v>
          </cell>
          <cell r="D20">
            <v>18805610.8296</v>
          </cell>
          <cell r="E20">
            <v>13653246.7871</v>
          </cell>
          <cell r="F20">
            <v>3106870.716</v>
          </cell>
          <cell r="G20">
            <v>175457.0569</v>
          </cell>
          <cell r="H20">
            <v>438173.4597</v>
          </cell>
          <cell r="I20">
            <v>444850.4935</v>
          </cell>
          <cell r="J20">
            <v>44828653.481</v>
          </cell>
          <cell r="K20">
            <v>16311126.3463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73">
        <row r="17">
          <cell r="B17" t="b">
            <v>1</v>
          </cell>
        </row>
      </sheetData>
    </sheetDataSet>
  </externalBook>
</externalLink>
</file>

<file path=xl/theme/theme1.xml><?xml version="1.0" encoding="utf-8"?>
<a:theme xmlns:a="http://schemas.openxmlformats.org/drawingml/2006/main" name="Office Theme">
  <a:themeElements>
    <a:clrScheme name="SEB Colors 2017">
      <a:dk1>
        <a:sysClr val="windowText" lastClr="000000"/>
      </a:dk1>
      <a:lt1>
        <a:sysClr val="window" lastClr="FFFFFF"/>
      </a:lt1>
      <a:dk2>
        <a:srgbClr val="B2B2B2"/>
      </a:dk2>
      <a:lt2>
        <a:srgbClr val="F0F0F0"/>
      </a:lt2>
      <a:accent1>
        <a:srgbClr val="8ACA34"/>
      </a:accent1>
      <a:accent2>
        <a:srgbClr val="673AB6"/>
      </a:accent2>
      <a:accent3>
        <a:srgbClr val="41B0EE"/>
      </a:accent3>
      <a:accent4>
        <a:srgbClr val="FFC500"/>
      </a:accent4>
      <a:accent5>
        <a:srgbClr val="F03529"/>
      </a:accent5>
      <a:accent6>
        <a:srgbClr val="B2B2B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59"/>
  <sheetViews>
    <sheetView zoomScale="70" zoomScaleNormal="70" zoomScaleSheetLayoutView="100" workbookViewId="0" topLeftCell="A1">
      <selection activeCell="M18" sqref="M18"/>
    </sheetView>
  </sheetViews>
  <sheetFormatPr defaultColWidth="9.140625" defaultRowHeight="12.75"/>
  <cols>
    <col min="1" max="10" width="9.140625" style="24" customWidth="1"/>
    <col min="11" max="11" width="9.28125" style="24" customWidth="1"/>
    <col min="12" max="16384" width="9.140625" style="24" customWidth="1"/>
  </cols>
  <sheetData>
    <row r="1" spans="1:10" ht="14.25">
      <c r="A1" s="551"/>
      <c r="B1" s="50"/>
      <c r="C1" s="50"/>
      <c r="D1" s="50"/>
      <c r="E1" s="50"/>
      <c r="F1" s="50"/>
      <c r="G1" s="50"/>
      <c r="H1" s="50"/>
      <c r="I1" s="50"/>
      <c r="J1" s="50"/>
    </row>
    <row r="2" spans="1:10" ht="12.75">
      <c r="A2" s="50"/>
      <c r="B2" s="50"/>
      <c r="C2" s="50"/>
      <c r="D2" s="50"/>
      <c r="E2" s="50"/>
      <c r="F2" s="50"/>
      <c r="G2" s="50"/>
      <c r="H2" s="50"/>
      <c r="I2" s="50"/>
      <c r="J2" s="50"/>
    </row>
    <row r="3" spans="1:10" ht="12.75">
      <c r="A3" s="50"/>
      <c r="B3" s="50"/>
      <c r="C3" s="50"/>
      <c r="D3" s="50"/>
      <c r="E3" s="50"/>
      <c r="F3" s="50"/>
      <c r="G3" s="50"/>
      <c r="H3" s="50"/>
      <c r="I3" s="50"/>
      <c r="J3" s="50"/>
    </row>
    <row r="4" spans="1:10" ht="12.75">
      <c r="A4" s="50"/>
      <c r="B4" s="50"/>
      <c r="C4" s="50"/>
      <c r="D4" s="50"/>
      <c r="E4" s="50"/>
      <c r="F4" s="50"/>
      <c r="G4" s="50"/>
      <c r="H4" s="50"/>
      <c r="I4" s="50"/>
      <c r="J4" s="50"/>
    </row>
    <row r="5" spans="1:10" ht="12.75">
      <c r="A5" s="50"/>
      <c r="B5" s="50"/>
      <c r="C5" s="50"/>
      <c r="D5" s="50"/>
      <c r="E5" s="50"/>
      <c r="F5" s="50"/>
      <c r="G5" s="50"/>
      <c r="H5" s="50"/>
      <c r="I5" s="50"/>
      <c r="J5" s="50"/>
    </row>
    <row r="6" spans="1:10" ht="12.75">
      <c r="A6" s="50"/>
      <c r="B6" s="50"/>
      <c r="C6" s="50"/>
      <c r="D6" s="50"/>
      <c r="E6" s="50"/>
      <c r="F6" s="50"/>
      <c r="G6" s="50"/>
      <c r="H6" s="50"/>
      <c r="I6" s="50"/>
      <c r="J6" s="50"/>
    </row>
    <row r="7" spans="1:10" ht="12.75">
      <c r="A7" s="50"/>
      <c r="B7" s="50"/>
      <c r="C7" s="50"/>
      <c r="D7" s="50"/>
      <c r="E7" s="50"/>
      <c r="F7" s="50"/>
      <c r="G7" s="50"/>
      <c r="H7" s="50"/>
      <c r="I7" s="50"/>
      <c r="J7" s="50"/>
    </row>
    <row r="8" spans="1:10" ht="12.75">
      <c r="A8" s="50"/>
      <c r="B8" s="50"/>
      <c r="C8" s="50"/>
      <c r="D8" s="50"/>
      <c r="E8" s="50"/>
      <c r="F8" s="50"/>
      <c r="G8" s="50"/>
      <c r="H8" s="50"/>
      <c r="I8" s="50"/>
      <c r="J8" s="50"/>
    </row>
    <row r="9" spans="1:10" ht="12.75">
      <c r="A9" s="50"/>
      <c r="B9" s="50"/>
      <c r="C9" s="50"/>
      <c r="D9" s="50"/>
      <c r="E9" s="50"/>
      <c r="F9" s="50"/>
      <c r="G9" s="50"/>
      <c r="H9" s="50"/>
      <c r="I9" s="50"/>
      <c r="J9" s="50"/>
    </row>
    <row r="10" spans="1:10" ht="12.75">
      <c r="A10" s="50"/>
      <c r="B10" s="50"/>
      <c r="C10" s="50"/>
      <c r="D10" s="50"/>
      <c r="E10" s="50"/>
      <c r="F10" s="50"/>
      <c r="G10" s="50"/>
      <c r="H10" s="50"/>
      <c r="I10" s="50"/>
      <c r="J10" s="50"/>
    </row>
    <row r="11" spans="1:10" ht="12.75">
      <c r="A11" s="50"/>
      <c r="B11" s="50"/>
      <c r="C11" s="50"/>
      <c r="D11" s="50"/>
      <c r="E11" s="50"/>
      <c r="F11" s="50"/>
      <c r="G11" s="50"/>
      <c r="H11" s="50"/>
      <c r="I11" s="50"/>
      <c r="J11" s="50"/>
    </row>
    <row r="12" spans="1:10" ht="12.75">
      <c r="A12" s="50"/>
      <c r="B12" s="50"/>
      <c r="C12" s="50"/>
      <c r="D12" s="50"/>
      <c r="E12" s="50"/>
      <c r="F12" s="50"/>
      <c r="G12" s="50"/>
      <c r="H12" s="50"/>
      <c r="I12" s="50"/>
      <c r="J12" s="50"/>
    </row>
    <row r="13" spans="1:10" ht="12.75">
      <c r="A13" s="50"/>
      <c r="B13" s="50"/>
      <c r="C13" s="50"/>
      <c r="D13" s="50"/>
      <c r="E13" s="50"/>
      <c r="F13" s="50"/>
      <c r="G13" s="50"/>
      <c r="H13" s="50"/>
      <c r="I13" s="50"/>
      <c r="J13" s="50"/>
    </row>
    <row r="14" spans="1:10" ht="12.75">
      <c r="A14" s="50"/>
      <c r="B14" s="50"/>
      <c r="C14" s="50"/>
      <c r="D14" s="50"/>
      <c r="E14" s="50"/>
      <c r="F14" s="50"/>
      <c r="G14" s="50"/>
      <c r="H14" s="50"/>
      <c r="I14" s="50"/>
      <c r="J14" s="50"/>
    </row>
    <row r="15" spans="1:10" ht="12.75">
      <c r="A15" s="50"/>
      <c r="B15" s="50"/>
      <c r="C15" s="50"/>
      <c r="D15" s="50"/>
      <c r="E15" s="50"/>
      <c r="F15" s="50"/>
      <c r="G15" s="50"/>
      <c r="H15" s="50"/>
      <c r="I15" s="50"/>
      <c r="J15" s="50"/>
    </row>
    <row r="16" spans="1:10" ht="12.75">
      <c r="A16" s="50"/>
      <c r="B16" s="50"/>
      <c r="C16" s="50"/>
      <c r="D16" s="50"/>
      <c r="E16" s="50"/>
      <c r="F16" s="50"/>
      <c r="G16" s="50"/>
      <c r="H16" s="50"/>
      <c r="I16" s="50"/>
      <c r="J16" s="50"/>
    </row>
    <row r="17" spans="1:10" ht="12.75">
      <c r="A17" s="50"/>
      <c r="B17" s="50"/>
      <c r="C17" s="50"/>
      <c r="D17" s="50"/>
      <c r="E17" s="50"/>
      <c r="F17" s="50"/>
      <c r="G17" s="50"/>
      <c r="H17" s="50"/>
      <c r="I17" s="50"/>
      <c r="J17" s="50"/>
    </row>
    <row r="18" spans="1:10" ht="12.75">
      <c r="A18" s="50"/>
      <c r="B18" s="50"/>
      <c r="C18" s="50"/>
      <c r="D18" s="50"/>
      <c r="E18" s="50"/>
      <c r="F18" s="50"/>
      <c r="G18" s="50"/>
      <c r="H18" s="50"/>
      <c r="I18" s="50"/>
      <c r="J18" s="50"/>
    </row>
    <row r="19" spans="1:10" ht="12.75">
      <c r="A19" s="50"/>
      <c r="B19" s="50"/>
      <c r="C19" s="50"/>
      <c r="D19" s="50"/>
      <c r="E19" s="50"/>
      <c r="F19" s="50"/>
      <c r="G19" s="50"/>
      <c r="H19" s="50"/>
      <c r="I19" s="50"/>
      <c r="J19" s="50"/>
    </row>
    <row r="20" spans="1:10" ht="12.75">
      <c r="A20" s="50"/>
      <c r="B20" s="50"/>
      <c r="C20" s="50"/>
      <c r="D20" s="50"/>
      <c r="E20" s="50"/>
      <c r="F20" s="50"/>
      <c r="G20" s="50"/>
      <c r="H20" s="50"/>
      <c r="I20" s="50"/>
      <c r="J20" s="50"/>
    </row>
    <row r="21" spans="1:10" ht="12.75">
      <c r="A21" s="50"/>
      <c r="B21" s="50"/>
      <c r="C21" s="50"/>
      <c r="D21" s="50"/>
      <c r="E21" s="50"/>
      <c r="F21" s="50"/>
      <c r="G21" s="50"/>
      <c r="H21" s="50"/>
      <c r="I21" s="50"/>
      <c r="J21" s="50"/>
    </row>
    <row r="22" spans="1:10" ht="12.75">
      <c r="A22" s="50"/>
      <c r="B22" s="50"/>
      <c r="C22" s="50"/>
      <c r="D22" s="50"/>
      <c r="E22" s="50"/>
      <c r="F22" s="50"/>
      <c r="G22" s="50"/>
      <c r="H22" s="50"/>
      <c r="I22" s="50"/>
      <c r="J22" s="50"/>
    </row>
    <row r="23" spans="1:10" ht="12.75">
      <c r="A23" s="50"/>
      <c r="B23" s="50"/>
      <c r="C23" s="50"/>
      <c r="D23" s="50"/>
      <c r="E23" s="50"/>
      <c r="F23" s="50"/>
      <c r="G23" s="50"/>
      <c r="H23" s="50"/>
      <c r="I23" s="50"/>
      <c r="J23" s="50"/>
    </row>
    <row r="24" spans="1:10" ht="12.75">
      <c r="A24" s="50"/>
      <c r="B24" s="50"/>
      <c r="C24" s="50"/>
      <c r="D24" s="50"/>
      <c r="E24" s="50"/>
      <c r="F24" s="50"/>
      <c r="G24" s="50"/>
      <c r="H24" s="50"/>
      <c r="I24" s="50"/>
      <c r="J24" s="50"/>
    </row>
    <row r="25" spans="1:10" ht="12.75">
      <c r="A25" s="50"/>
      <c r="B25" s="50"/>
      <c r="C25" s="50"/>
      <c r="D25" s="50"/>
      <c r="E25" s="50"/>
      <c r="F25" s="50"/>
      <c r="G25" s="50"/>
      <c r="H25" s="50"/>
      <c r="I25" s="50"/>
      <c r="J25" s="50"/>
    </row>
    <row r="26" spans="1:10" ht="12.75">
      <c r="A26" s="50"/>
      <c r="B26" s="50"/>
      <c r="C26" s="50"/>
      <c r="D26" s="50"/>
      <c r="E26" s="50"/>
      <c r="F26" s="50"/>
      <c r="G26" s="50"/>
      <c r="H26" s="50"/>
      <c r="I26" s="50"/>
      <c r="J26" s="50"/>
    </row>
    <row r="27" spans="1:10" ht="12.75">
      <c r="A27" s="50"/>
      <c r="B27" s="50"/>
      <c r="C27" s="50"/>
      <c r="D27" s="50"/>
      <c r="E27" s="50"/>
      <c r="F27" s="50"/>
      <c r="G27" s="50"/>
      <c r="H27" s="50"/>
      <c r="I27" s="50"/>
      <c r="J27" s="50"/>
    </row>
    <row r="28" spans="1:10" ht="12.75">
      <c r="A28" s="50"/>
      <c r="B28" s="50"/>
      <c r="C28" s="50"/>
      <c r="D28" s="50"/>
      <c r="E28" s="50"/>
      <c r="F28" s="50"/>
      <c r="G28" s="50"/>
      <c r="H28" s="50"/>
      <c r="I28" s="50"/>
      <c r="J28" s="50"/>
    </row>
    <row r="29" spans="1:10" ht="12.75">
      <c r="A29" s="50"/>
      <c r="B29" s="50"/>
      <c r="C29" s="50"/>
      <c r="D29" s="50"/>
      <c r="E29" s="50"/>
      <c r="F29" s="50"/>
      <c r="G29" s="50"/>
      <c r="H29" s="50"/>
      <c r="I29" s="50"/>
      <c r="J29" s="50"/>
    </row>
    <row r="30" spans="1:10" ht="12.75">
      <c r="A30" s="50"/>
      <c r="B30" s="50"/>
      <c r="C30" s="50"/>
      <c r="D30" s="50"/>
      <c r="E30" s="50"/>
      <c r="F30" s="50"/>
      <c r="G30" s="50"/>
      <c r="H30" s="50"/>
      <c r="I30" s="50"/>
      <c r="J30" s="50"/>
    </row>
    <row r="31" spans="1:10" ht="12.75">
      <c r="A31" s="50"/>
      <c r="B31" s="50"/>
      <c r="C31" s="50"/>
      <c r="D31" s="50"/>
      <c r="E31" s="50"/>
      <c r="F31" s="50"/>
      <c r="G31" s="50"/>
      <c r="H31" s="50"/>
      <c r="I31" s="50"/>
      <c r="J31" s="50"/>
    </row>
    <row r="32" spans="1:10" ht="12.75">
      <c r="A32" s="50"/>
      <c r="B32" s="50"/>
      <c r="C32" s="50"/>
      <c r="D32" s="50"/>
      <c r="E32" s="50"/>
      <c r="F32" s="50"/>
      <c r="G32" s="50"/>
      <c r="H32" s="50"/>
      <c r="I32" s="50"/>
      <c r="J32" s="50"/>
    </row>
    <row r="33" spans="1:10" ht="12.75">
      <c r="A33" s="50"/>
      <c r="B33" s="50"/>
      <c r="C33" s="50"/>
      <c r="D33" s="50"/>
      <c r="E33" s="50"/>
      <c r="F33" s="50"/>
      <c r="G33" s="50"/>
      <c r="H33" s="50"/>
      <c r="I33" s="50"/>
      <c r="J33" s="50"/>
    </row>
    <row r="34" spans="1:10" ht="12.75">
      <c r="A34" s="50"/>
      <c r="B34" s="50"/>
      <c r="C34" s="50"/>
      <c r="D34" s="50"/>
      <c r="E34" s="50"/>
      <c r="F34" s="50"/>
      <c r="G34" s="50"/>
      <c r="H34" s="50"/>
      <c r="I34" s="50"/>
      <c r="J34" s="50"/>
    </row>
    <row r="35" spans="1:10" ht="12.75">
      <c r="A35" s="50"/>
      <c r="B35" s="50"/>
      <c r="C35" s="50"/>
      <c r="D35" s="50"/>
      <c r="E35" s="50"/>
      <c r="F35" s="50"/>
      <c r="G35" s="50"/>
      <c r="H35" s="50"/>
      <c r="I35" s="50"/>
      <c r="J35" s="50"/>
    </row>
    <row r="36" spans="1:10" ht="12.75">
      <c r="A36" s="50"/>
      <c r="B36" s="50"/>
      <c r="C36" s="50"/>
      <c r="D36" s="50"/>
      <c r="E36" s="50"/>
      <c r="F36" s="50"/>
      <c r="G36" s="50"/>
      <c r="H36" s="50"/>
      <c r="I36" s="50"/>
      <c r="J36" s="50"/>
    </row>
    <row r="37" spans="1:10" ht="12.75">
      <c r="A37" s="50"/>
      <c r="B37" s="50"/>
      <c r="C37" s="50"/>
      <c r="D37" s="50"/>
      <c r="E37" s="50"/>
      <c r="F37" s="50"/>
      <c r="G37" s="50"/>
      <c r="H37" s="50"/>
      <c r="I37" s="50"/>
      <c r="J37" s="50"/>
    </row>
    <row r="38" spans="1:10" ht="12.75">
      <c r="A38" s="50"/>
      <c r="B38" s="50"/>
      <c r="C38" s="50"/>
      <c r="D38" s="50"/>
      <c r="E38" s="50"/>
      <c r="F38" s="50"/>
      <c r="G38" s="50"/>
      <c r="H38" s="50"/>
      <c r="I38" s="50"/>
      <c r="J38" s="50"/>
    </row>
    <row r="39" spans="1:10" ht="12.75">
      <c r="A39" s="50"/>
      <c r="B39" s="50"/>
      <c r="C39" s="50"/>
      <c r="D39" s="50"/>
      <c r="E39" s="50"/>
      <c r="F39" s="50"/>
      <c r="G39" s="50"/>
      <c r="H39" s="50"/>
      <c r="I39" s="50"/>
      <c r="J39" s="50"/>
    </row>
    <row r="40" spans="1:10" ht="12.75">
      <c r="A40" s="50"/>
      <c r="B40" s="50"/>
      <c r="C40" s="50"/>
      <c r="D40" s="50"/>
      <c r="E40" s="50"/>
      <c r="F40" s="50"/>
      <c r="G40" s="50"/>
      <c r="H40" s="50"/>
      <c r="I40" s="50"/>
      <c r="J40" s="50"/>
    </row>
    <row r="41" spans="1:10" ht="12.75">
      <c r="A41" s="50"/>
      <c r="B41" s="50"/>
      <c r="C41" s="50"/>
      <c r="D41" s="50"/>
      <c r="E41" s="50"/>
      <c r="F41" s="50"/>
      <c r="G41" s="50"/>
      <c r="H41" s="50"/>
      <c r="I41" s="50"/>
      <c r="J41" s="50"/>
    </row>
    <row r="42" spans="1:10" ht="12.75">
      <c r="A42" s="50"/>
      <c r="B42" s="50"/>
      <c r="C42" s="50"/>
      <c r="D42" s="50"/>
      <c r="E42" s="50"/>
      <c r="F42" s="50"/>
      <c r="G42" s="50"/>
      <c r="H42" s="50"/>
      <c r="I42" s="50"/>
      <c r="J42" s="50"/>
    </row>
    <row r="43" spans="1:10" ht="12.75">
      <c r="A43" s="50"/>
      <c r="B43" s="50"/>
      <c r="C43" s="50"/>
      <c r="D43" s="50"/>
      <c r="E43" s="50"/>
      <c r="F43" s="50"/>
      <c r="G43" s="50"/>
      <c r="H43" s="50"/>
      <c r="I43" s="50"/>
      <c r="J43" s="50"/>
    </row>
    <row r="44" spans="1:10" ht="12.75">
      <c r="A44" s="50"/>
      <c r="B44" s="50"/>
      <c r="C44" s="50"/>
      <c r="D44" s="50"/>
      <c r="E44" s="50"/>
      <c r="F44" s="50"/>
      <c r="G44" s="50"/>
      <c r="H44" s="50"/>
      <c r="I44" s="50"/>
      <c r="J44" s="50"/>
    </row>
    <row r="45" spans="1:10" ht="12.75">
      <c r="A45" s="50"/>
      <c r="B45" s="50"/>
      <c r="C45" s="50"/>
      <c r="D45" s="50"/>
      <c r="E45" s="50"/>
      <c r="F45" s="50"/>
      <c r="G45" s="50"/>
      <c r="H45" s="50"/>
      <c r="I45" s="50"/>
      <c r="J45" s="50"/>
    </row>
    <row r="46" spans="1:10" ht="12.75">
      <c r="A46" s="50"/>
      <c r="B46" s="50"/>
      <c r="C46" s="50"/>
      <c r="D46" s="50"/>
      <c r="E46" s="50"/>
      <c r="F46" s="50"/>
      <c r="G46" s="50"/>
      <c r="H46" s="50"/>
      <c r="I46" s="50"/>
      <c r="J46" s="50"/>
    </row>
    <row r="47" spans="1:10" ht="12.75">
      <c r="A47" s="50"/>
      <c r="B47" s="50"/>
      <c r="C47" s="50"/>
      <c r="D47" s="50"/>
      <c r="E47" s="50"/>
      <c r="F47" s="50"/>
      <c r="G47" s="50"/>
      <c r="H47" s="50"/>
      <c r="I47" s="50"/>
      <c r="J47" s="50"/>
    </row>
    <row r="48" spans="1:10" ht="12.75">
      <c r="A48" s="50"/>
      <c r="B48" s="50"/>
      <c r="C48" s="50"/>
      <c r="D48" s="50"/>
      <c r="E48" s="50"/>
      <c r="F48" s="50"/>
      <c r="G48" s="50"/>
      <c r="H48" s="50"/>
      <c r="I48" s="50"/>
      <c r="J48" s="50"/>
    </row>
    <row r="49" spans="1:10" ht="12.75">
      <c r="A49" s="50"/>
      <c r="B49" s="50"/>
      <c r="C49" s="50"/>
      <c r="D49" s="50"/>
      <c r="E49" s="50"/>
      <c r="F49" s="50"/>
      <c r="G49" s="50"/>
      <c r="H49" s="50"/>
      <c r="I49" s="50"/>
      <c r="J49" s="50"/>
    </row>
    <row r="50" spans="1:10" ht="12.75">
      <c r="A50" s="50"/>
      <c r="B50" s="50"/>
      <c r="C50" s="50"/>
      <c r="D50" s="50"/>
      <c r="E50" s="50"/>
      <c r="F50" s="50"/>
      <c r="G50" s="50"/>
      <c r="H50" s="50"/>
      <c r="I50" s="50"/>
      <c r="J50" s="50"/>
    </row>
    <row r="51" spans="1:10" ht="12.75">
      <c r="A51" s="50"/>
      <c r="B51" s="50"/>
      <c r="C51" s="50"/>
      <c r="D51" s="50"/>
      <c r="E51" s="50"/>
      <c r="F51" s="50"/>
      <c r="G51" s="50"/>
      <c r="H51" s="50"/>
      <c r="I51" s="50"/>
      <c r="J51" s="50"/>
    </row>
    <row r="52" spans="1:10" ht="12.75">
      <c r="A52" s="50"/>
      <c r="B52" s="50"/>
      <c r="C52" s="50"/>
      <c r="D52" s="50"/>
      <c r="E52" s="50"/>
      <c r="F52" s="50"/>
      <c r="G52" s="50"/>
      <c r="H52" s="50"/>
      <c r="I52" s="50"/>
      <c r="J52" s="50"/>
    </row>
    <row r="53" spans="1:10" ht="12.75">
      <c r="A53" s="50"/>
      <c r="B53" s="50"/>
      <c r="C53" s="50"/>
      <c r="D53" s="50"/>
      <c r="E53" s="50"/>
      <c r="F53" s="50"/>
      <c r="G53" s="50"/>
      <c r="H53" s="50"/>
      <c r="I53" s="50"/>
      <c r="J53" s="50"/>
    </row>
    <row r="54" spans="1:10" ht="12.75">
      <c r="A54" s="50"/>
      <c r="B54" s="50"/>
      <c r="C54" s="50"/>
      <c r="D54" s="50"/>
      <c r="E54" s="50"/>
      <c r="F54" s="50"/>
      <c r="G54" s="50"/>
      <c r="H54" s="50"/>
      <c r="I54" s="50"/>
      <c r="J54" s="50"/>
    </row>
    <row r="55" spans="1:10" ht="12.75">
      <c r="A55" s="50"/>
      <c r="B55" s="50"/>
      <c r="C55" s="50"/>
      <c r="D55" s="50"/>
      <c r="E55" s="50"/>
      <c r="F55" s="50"/>
      <c r="G55" s="50"/>
      <c r="H55" s="50"/>
      <c r="I55" s="50"/>
      <c r="J55" s="50"/>
    </row>
    <row r="56" spans="1:10" ht="12.75">
      <c r="A56" s="50"/>
      <c r="B56" s="50"/>
      <c r="C56" s="50"/>
      <c r="D56" s="50"/>
      <c r="E56" s="50"/>
      <c r="F56" s="50"/>
      <c r="G56" s="50"/>
      <c r="H56" s="50"/>
      <c r="I56" s="50"/>
      <c r="J56" s="50"/>
    </row>
    <row r="57" spans="1:10" ht="12.75">
      <c r="A57" s="50"/>
      <c r="B57" s="50"/>
      <c r="C57" s="50"/>
      <c r="D57" s="50"/>
      <c r="E57" s="50"/>
      <c r="F57" s="50"/>
      <c r="G57" s="50"/>
      <c r="H57" s="50"/>
      <c r="I57" s="50"/>
      <c r="J57" s="50"/>
    </row>
    <row r="58" spans="1:10" ht="12.75">
      <c r="A58" s="50"/>
      <c r="B58" s="50"/>
      <c r="C58" s="50"/>
      <c r="D58" s="50"/>
      <c r="E58" s="50"/>
      <c r="F58" s="50"/>
      <c r="G58" s="50"/>
      <c r="H58" s="50"/>
      <c r="I58" s="50"/>
      <c r="J58" s="50"/>
    </row>
    <row r="59" spans="1:10" ht="12.75">
      <c r="A59" s="50"/>
      <c r="B59" s="50"/>
      <c r="C59" s="50"/>
      <c r="D59" s="50"/>
      <c r="E59" s="50"/>
      <c r="F59" s="50"/>
      <c r="G59" s="50"/>
      <c r="H59" s="50"/>
      <c r="I59" s="50"/>
      <c r="J59" s="50"/>
    </row>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K50"/>
  <sheetViews>
    <sheetView showGridLines="0" zoomScalePageLayoutView="0" workbookViewId="0" topLeftCell="A40">
      <selection activeCell="A1" sqref="A1"/>
    </sheetView>
  </sheetViews>
  <sheetFormatPr defaultColWidth="9.140625" defaultRowHeight="12.75"/>
  <cols>
    <col min="1" max="1" width="46.7109375" style="3" bestFit="1" customWidth="1"/>
    <col min="2" max="16384" width="9.140625" style="3" customWidth="1"/>
  </cols>
  <sheetData>
    <row r="1" spans="1:10" ht="15">
      <c r="A1" s="54" t="s">
        <v>90</v>
      </c>
      <c r="B1" s="30"/>
      <c r="C1" s="30"/>
      <c r="D1" s="30"/>
      <c r="E1" s="30"/>
      <c r="F1" s="30"/>
      <c r="G1" s="30"/>
      <c r="H1" s="30"/>
      <c r="I1" s="30"/>
      <c r="J1" s="30"/>
    </row>
    <row r="2" spans="1:10" ht="15">
      <c r="A2" s="231" t="s">
        <v>902</v>
      </c>
      <c r="B2" s="30"/>
      <c r="C2" s="30"/>
      <c r="D2" s="30"/>
      <c r="E2" s="30"/>
      <c r="F2" s="30"/>
      <c r="G2" s="30"/>
      <c r="H2" s="30"/>
      <c r="I2" s="30"/>
      <c r="J2" s="30"/>
    </row>
    <row r="3" spans="1:10" ht="15">
      <c r="A3" s="54"/>
      <c r="B3" s="30"/>
      <c r="C3" s="30"/>
      <c r="D3" s="30"/>
      <c r="E3" s="30"/>
      <c r="F3" s="30"/>
      <c r="G3" s="30"/>
      <c r="H3" s="30"/>
      <c r="I3" s="30"/>
      <c r="J3" s="30"/>
    </row>
    <row r="4" spans="1:9" ht="15">
      <c r="A4" s="54" t="s">
        <v>96</v>
      </c>
      <c r="B4" s="144"/>
      <c r="C4" s="144"/>
      <c r="D4" s="144"/>
      <c r="E4" s="144"/>
      <c r="F4" s="144"/>
      <c r="G4" s="144"/>
      <c r="H4" s="144"/>
      <c r="I4" s="23"/>
    </row>
    <row r="5" spans="1:10" ht="25.5">
      <c r="A5" s="51" t="s">
        <v>34</v>
      </c>
      <c r="B5" s="52" t="s">
        <v>512</v>
      </c>
      <c r="C5" s="52" t="s">
        <v>534</v>
      </c>
      <c r="D5" s="52" t="s">
        <v>565</v>
      </c>
      <c r="E5" s="52" t="s">
        <v>605</v>
      </c>
      <c r="F5" s="52" t="s">
        <v>618</v>
      </c>
      <c r="G5" s="52" t="s">
        <v>637</v>
      </c>
      <c r="H5" s="52" t="s">
        <v>679</v>
      </c>
      <c r="I5" s="52" t="s">
        <v>799</v>
      </c>
      <c r="J5" s="52" t="s">
        <v>861</v>
      </c>
    </row>
    <row r="6" spans="1:10" ht="12.75">
      <c r="A6" s="55" t="s">
        <v>65</v>
      </c>
      <c r="B6" s="56">
        <v>1481.98958170178</v>
      </c>
      <c r="C6" s="56">
        <v>1438.29495459412</v>
      </c>
      <c r="D6" s="56">
        <v>1503.02372991974</v>
      </c>
      <c r="E6" s="56">
        <v>1526.8175628750998</v>
      </c>
      <c r="F6" s="56">
        <v>1540.0074149398401</v>
      </c>
      <c r="G6" s="56">
        <v>1486.7652182029099</v>
      </c>
      <c r="H6" s="56">
        <v>1607.05474655839</v>
      </c>
      <c r="I6" s="56">
        <v>1654</v>
      </c>
      <c r="J6" s="56">
        <v>1664.46845195483</v>
      </c>
    </row>
    <row r="7" spans="1:10" ht="12.75">
      <c r="A7" s="57" t="s">
        <v>63</v>
      </c>
      <c r="B7" s="56">
        <v>111.523029049741</v>
      </c>
      <c r="C7" s="56">
        <v>63.5241078863701</v>
      </c>
      <c r="D7" s="56">
        <v>108.80420072599999</v>
      </c>
      <c r="E7" s="56">
        <v>96.34988652599999</v>
      </c>
      <c r="F7" s="56">
        <v>107.3479062624</v>
      </c>
      <c r="G7" s="56">
        <v>42.23049030204</v>
      </c>
      <c r="H7" s="56">
        <v>122.64011212899999</v>
      </c>
      <c r="I7" s="56">
        <v>96</v>
      </c>
      <c r="J7" s="56">
        <v>116.13114157045</v>
      </c>
    </row>
    <row r="8" spans="1:10" ht="12.75">
      <c r="A8" s="59" t="s">
        <v>793</v>
      </c>
      <c r="B8" s="60">
        <v>1370.4665526520391</v>
      </c>
      <c r="C8" s="60">
        <v>1374.77084670775</v>
      </c>
      <c r="D8" s="60">
        <v>1394.2195291937398</v>
      </c>
      <c r="E8" s="60">
        <v>1430.4676763490997</v>
      </c>
      <c r="F8" s="60">
        <v>1432.65950867744</v>
      </c>
      <c r="G8" s="60">
        <v>1444.53472790087</v>
      </c>
      <c r="H8" s="60">
        <v>1484.41463442939</v>
      </c>
      <c r="I8" s="60">
        <v>1558</v>
      </c>
      <c r="J8" s="60">
        <v>1548.33731038438</v>
      </c>
    </row>
    <row r="9" spans="1:10" ht="12.75">
      <c r="A9" s="55" t="s">
        <v>74</v>
      </c>
      <c r="B9" s="56">
        <v>1039.2392082159</v>
      </c>
      <c r="C9" s="56">
        <v>962.028086401698</v>
      </c>
      <c r="D9" s="56">
        <v>1119.91239429454</v>
      </c>
      <c r="E9" s="56">
        <v>1118.05183520899</v>
      </c>
      <c r="F9" s="56">
        <v>1256.7948627179999</v>
      </c>
      <c r="G9" s="56">
        <v>1032.04833217886</v>
      </c>
      <c r="H9" s="56">
        <v>1190.99079408764</v>
      </c>
      <c r="I9" s="56">
        <v>1202</v>
      </c>
      <c r="J9" s="56">
        <v>1216.47025736398</v>
      </c>
    </row>
    <row r="10" spans="1:10" ht="12.75">
      <c r="A10" s="58" t="s">
        <v>63</v>
      </c>
      <c r="B10" s="53">
        <v>17.993412337000002</v>
      </c>
      <c r="C10" s="53">
        <v>0.7393185964000001</v>
      </c>
      <c r="D10" s="53">
        <v>11.8938947358</v>
      </c>
      <c r="E10" s="53">
        <v>28.356298726840002</v>
      </c>
      <c r="F10" s="53">
        <v>36.0598238939</v>
      </c>
      <c r="G10" s="53">
        <v>5.88340014152</v>
      </c>
      <c r="H10" s="53">
        <v>64.42797079795</v>
      </c>
      <c r="I10" s="53">
        <v>31</v>
      </c>
      <c r="J10" s="53">
        <v>13.96983513585</v>
      </c>
    </row>
    <row r="11" spans="1:10" ht="12.75">
      <c r="A11" s="59" t="s">
        <v>95</v>
      </c>
      <c r="B11" s="61">
        <v>1021.2457958788999</v>
      </c>
      <c r="C11" s="61">
        <v>961.288767805298</v>
      </c>
      <c r="D11" s="61">
        <v>1108.0184995587401</v>
      </c>
      <c r="E11" s="61">
        <v>1089.6955364821501</v>
      </c>
      <c r="F11" s="61">
        <v>1220.7350388240998</v>
      </c>
      <c r="G11" s="61">
        <v>1026.16493203734</v>
      </c>
      <c r="H11" s="61">
        <v>1126.5628232896902</v>
      </c>
      <c r="I11" s="61">
        <v>1172</v>
      </c>
      <c r="J11" s="61">
        <v>1202.50042222813</v>
      </c>
    </row>
    <row r="12" spans="1:10" ht="12.75">
      <c r="A12" s="62" t="s">
        <v>794</v>
      </c>
      <c r="B12" s="63">
        <v>1.3419556371075139</v>
      </c>
      <c r="C12" s="63">
        <v>1.4301330596491477</v>
      </c>
      <c r="D12" s="63">
        <v>1.2582998657052902</v>
      </c>
      <c r="E12" s="63">
        <v>1.3127223416616534</v>
      </c>
      <c r="F12" s="63">
        <v>1.1736039870351238</v>
      </c>
      <c r="G12" s="63">
        <v>1.4077022930737868</v>
      </c>
      <c r="H12" s="63">
        <v>1.3176492280250578</v>
      </c>
      <c r="I12" s="63">
        <v>1.33</v>
      </c>
      <c r="J12" s="63">
        <v>1.2875981428060075</v>
      </c>
    </row>
    <row r="13" ht="12.75">
      <c r="A13" s="74"/>
    </row>
    <row r="14" ht="15">
      <c r="A14" s="54" t="s">
        <v>132</v>
      </c>
    </row>
    <row r="15" spans="1:10" ht="12.75">
      <c r="A15" s="66"/>
      <c r="B15" s="64" t="s">
        <v>103</v>
      </c>
      <c r="C15" s="64" t="s">
        <v>100</v>
      </c>
      <c r="D15" s="64" t="s">
        <v>101</v>
      </c>
      <c r="E15" s="64" t="s">
        <v>102</v>
      </c>
      <c r="F15" s="64" t="s">
        <v>103</v>
      </c>
      <c r="G15" s="64" t="s">
        <v>100</v>
      </c>
      <c r="H15" s="64" t="s">
        <v>101</v>
      </c>
      <c r="I15" s="64" t="s">
        <v>102</v>
      </c>
      <c r="J15" s="64" t="s">
        <v>103</v>
      </c>
    </row>
    <row r="16" spans="1:10" ht="12.75">
      <c r="A16" s="67" t="s">
        <v>12</v>
      </c>
      <c r="B16" s="65">
        <v>2016</v>
      </c>
      <c r="C16" s="65">
        <v>2016</v>
      </c>
      <c r="D16" s="65">
        <v>2017</v>
      </c>
      <c r="E16" s="65">
        <v>2017</v>
      </c>
      <c r="F16" s="65">
        <v>2017</v>
      </c>
      <c r="G16" s="65">
        <v>2017</v>
      </c>
      <c r="H16" s="65">
        <v>2018</v>
      </c>
      <c r="I16" s="65">
        <v>2018</v>
      </c>
      <c r="J16" s="65">
        <v>2018</v>
      </c>
    </row>
    <row r="17" spans="1:10" ht="19.5" customHeight="1">
      <c r="A17" s="24" t="s">
        <v>129</v>
      </c>
      <c r="B17" s="76">
        <v>4778.698976</v>
      </c>
      <c r="C17" s="76">
        <v>4759.783976</v>
      </c>
      <c r="D17" s="76">
        <v>4750.345976</v>
      </c>
      <c r="E17" s="76">
        <v>4727.377976</v>
      </c>
      <c r="F17" s="76">
        <v>4742.277975999999</v>
      </c>
      <c r="G17" s="76">
        <v>4726.7069759999995</v>
      </c>
      <c r="H17" s="76">
        <v>4792.655976</v>
      </c>
      <c r="I17" s="76">
        <v>4821</v>
      </c>
      <c r="J17" s="76">
        <v>4812.8869761199985</v>
      </c>
    </row>
    <row r="18" spans="1:10" ht="19.5" customHeight="1">
      <c r="A18" s="24" t="s">
        <v>130</v>
      </c>
      <c r="B18" s="76">
        <v>2558.8101849347995</v>
      </c>
      <c r="C18" s="76">
        <v>2601.39591328352</v>
      </c>
      <c r="D18" s="76">
        <v>2669.4901494795995</v>
      </c>
      <c r="E18" s="76">
        <v>2745.7961577095093</v>
      </c>
      <c r="F18" s="76">
        <v>2792.84719603678</v>
      </c>
      <c r="G18" s="76">
        <v>2023.5829150871332</v>
      </c>
      <c r="H18" s="76">
        <v>2093.4396103857202</v>
      </c>
      <c r="I18" s="76">
        <v>2048</v>
      </c>
      <c r="J18" s="76">
        <v>2107.8518973294663</v>
      </c>
    </row>
    <row r="19" spans="1:10" ht="19.5" customHeight="1">
      <c r="A19" s="72" t="s">
        <v>131</v>
      </c>
      <c r="B19" s="53">
        <v>4051.5459623334</v>
      </c>
      <c r="C19" s="53">
        <v>4043.45573474719</v>
      </c>
      <c r="D19" s="53">
        <v>1352.5401996779706</v>
      </c>
      <c r="E19" s="53">
        <v>1331.706821666081</v>
      </c>
      <c r="F19" s="53">
        <v>1288.0068540098102</v>
      </c>
      <c r="G19" s="53">
        <v>1280.1055248638006</v>
      </c>
      <c r="H19" s="53">
        <v>1294.4155056138004</v>
      </c>
      <c r="I19" s="53">
        <v>1294</v>
      </c>
      <c r="J19" s="53">
        <v>1262.9508449990997</v>
      </c>
    </row>
    <row r="20" spans="1:10" ht="19.5" customHeight="1">
      <c r="A20" s="25" t="s">
        <v>132</v>
      </c>
      <c r="B20" s="240">
        <v>11389.055123268203</v>
      </c>
      <c r="C20" s="240">
        <v>11404.63562403071</v>
      </c>
      <c r="D20" s="240">
        <v>8772.376325157567</v>
      </c>
      <c r="E20" s="240">
        <v>8804.880955375591</v>
      </c>
      <c r="F20" s="240">
        <v>8823.13202604659</v>
      </c>
      <c r="G20" s="240">
        <v>8030.395415950931</v>
      </c>
      <c r="H20" s="240">
        <v>8180.5110919995195</v>
      </c>
      <c r="I20" s="240">
        <v>8163</v>
      </c>
      <c r="J20" s="240">
        <v>8183.689718448565</v>
      </c>
    </row>
    <row r="21" spans="1:10" ht="12.75">
      <c r="A21" s="74"/>
      <c r="B21" s="75"/>
      <c r="C21" s="75"/>
      <c r="D21" s="75"/>
      <c r="E21" s="75"/>
      <c r="F21" s="75"/>
      <c r="G21" s="75"/>
      <c r="H21" s="75"/>
      <c r="I21" s="75"/>
      <c r="J21" s="75"/>
    </row>
    <row r="22" spans="1:10" ht="12.75">
      <c r="A22" s="74"/>
      <c r="B22" s="75"/>
      <c r="C22" s="75"/>
      <c r="D22" s="75"/>
      <c r="E22" s="75"/>
      <c r="F22" s="75"/>
      <c r="G22" s="75"/>
      <c r="H22" s="75"/>
      <c r="I22" s="75"/>
      <c r="J22" s="30"/>
    </row>
    <row r="23" spans="1:10" ht="15">
      <c r="A23" s="54" t="s">
        <v>624</v>
      </c>
      <c r="B23" s="30"/>
      <c r="C23" s="30"/>
      <c r="D23" s="30"/>
      <c r="E23" s="30"/>
      <c r="F23" s="30"/>
      <c r="G23" s="30"/>
      <c r="H23" s="30"/>
      <c r="I23" s="30"/>
      <c r="J23" s="30"/>
    </row>
    <row r="24" spans="1:10" ht="15">
      <c r="A24" s="100" t="s">
        <v>197</v>
      </c>
      <c r="B24" s="241" t="s">
        <v>198</v>
      </c>
      <c r="C24" s="241" t="s">
        <v>199</v>
      </c>
      <c r="D24" s="241" t="s">
        <v>200</v>
      </c>
      <c r="E24" s="241" t="s">
        <v>201</v>
      </c>
      <c r="F24" s="241" t="s">
        <v>202</v>
      </c>
      <c r="G24" s="241" t="s">
        <v>203</v>
      </c>
      <c r="H24" s="241" t="s">
        <v>204</v>
      </c>
      <c r="I24" s="241" t="s">
        <v>205</v>
      </c>
      <c r="J24" s="241" t="s">
        <v>32</v>
      </c>
    </row>
    <row r="25" spans="1:10" ht="15">
      <c r="A25" s="24" t="s">
        <v>190</v>
      </c>
      <c r="B25" s="319">
        <v>52.8</v>
      </c>
      <c r="C25" s="319">
        <v>45.9</v>
      </c>
      <c r="D25" s="319">
        <v>0</v>
      </c>
      <c r="E25" s="319">
        <v>58.6</v>
      </c>
      <c r="F25" s="319">
        <v>43.4</v>
      </c>
      <c r="G25" s="319">
        <v>19.9</v>
      </c>
      <c r="H25" s="319">
        <v>0.6</v>
      </c>
      <c r="I25" s="319">
        <v>4.5</v>
      </c>
      <c r="J25" s="242">
        <v>226</v>
      </c>
    </row>
    <row r="26" spans="1:10" ht="15">
      <c r="A26" s="24" t="s">
        <v>191</v>
      </c>
      <c r="B26" s="319">
        <v>8.2</v>
      </c>
      <c r="C26" s="319">
        <v>11.2</v>
      </c>
      <c r="D26" s="319">
        <v>40</v>
      </c>
      <c r="E26" s="319">
        <v>10.3</v>
      </c>
      <c r="F26" s="319">
        <v>10.9</v>
      </c>
      <c r="G26" s="319">
        <v>12.1</v>
      </c>
      <c r="H26" s="319">
        <v>8.3</v>
      </c>
      <c r="I26" s="319">
        <v>0.5</v>
      </c>
      <c r="J26" s="242">
        <v>102</v>
      </c>
    </row>
    <row r="27" spans="1:10" ht="15">
      <c r="A27" s="24" t="s">
        <v>93</v>
      </c>
      <c r="B27" s="319">
        <v>58.9</v>
      </c>
      <c r="C27" s="319">
        <v>48.1</v>
      </c>
      <c r="D27" s="319">
        <v>80.5</v>
      </c>
      <c r="E27" s="319">
        <v>21.9</v>
      </c>
      <c r="F27" s="319">
        <v>15.3</v>
      </c>
      <c r="G27" s="319">
        <v>1.2</v>
      </c>
      <c r="H27" s="319">
        <v>0</v>
      </c>
      <c r="I27" s="319">
        <v>2.1</v>
      </c>
      <c r="J27" s="242">
        <v>228</v>
      </c>
    </row>
    <row r="28" spans="1:10" ht="15">
      <c r="A28" s="72" t="s">
        <v>457</v>
      </c>
      <c r="B28" s="243">
        <v>0</v>
      </c>
      <c r="C28" s="243">
        <v>9.8</v>
      </c>
      <c r="D28" s="243">
        <v>10.3</v>
      </c>
      <c r="E28" s="243">
        <v>5.3</v>
      </c>
      <c r="F28" s="243">
        <v>0</v>
      </c>
      <c r="G28" s="243">
        <v>8.8</v>
      </c>
      <c r="H28" s="243">
        <v>0</v>
      </c>
      <c r="I28" s="243">
        <v>0</v>
      </c>
      <c r="J28" s="320">
        <v>34</v>
      </c>
    </row>
    <row r="29" spans="1:10" ht="15">
      <c r="A29" s="25" t="s">
        <v>32</v>
      </c>
      <c r="B29" s="242">
        <v>120</v>
      </c>
      <c r="C29" s="242">
        <v>115</v>
      </c>
      <c r="D29" s="242">
        <v>131</v>
      </c>
      <c r="E29" s="242">
        <v>96</v>
      </c>
      <c r="F29" s="242">
        <v>70</v>
      </c>
      <c r="G29" s="242">
        <v>42</v>
      </c>
      <c r="H29" s="242">
        <v>9</v>
      </c>
      <c r="I29" s="242">
        <v>7</v>
      </c>
      <c r="J29" s="242">
        <v>589</v>
      </c>
    </row>
    <row r="30" spans="1:10" ht="51">
      <c r="A30" s="203" t="s">
        <v>462</v>
      </c>
      <c r="B30" s="30"/>
      <c r="C30" s="30"/>
      <c r="D30" s="30"/>
      <c r="E30" s="30"/>
      <c r="F30" s="30"/>
      <c r="G30" s="30"/>
      <c r="H30" s="30"/>
      <c r="I30" s="30"/>
      <c r="J30" s="30"/>
    </row>
    <row r="31" spans="1:10" ht="12.75">
      <c r="A31" s="30"/>
      <c r="B31" s="30"/>
      <c r="C31" s="30"/>
      <c r="D31" s="30"/>
      <c r="E31" s="30"/>
      <c r="F31" s="30"/>
      <c r="G31" s="30"/>
      <c r="H31" s="30"/>
      <c r="I31" s="30"/>
      <c r="J31" s="30"/>
    </row>
    <row r="32" spans="1:10" ht="15">
      <c r="A32" s="54" t="s">
        <v>91</v>
      </c>
      <c r="B32" s="30"/>
      <c r="C32" s="30"/>
      <c r="D32" s="30"/>
      <c r="E32" s="30"/>
      <c r="F32" s="30"/>
      <c r="G32" s="30"/>
      <c r="H32" s="30"/>
      <c r="I32" s="30"/>
      <c r="J32" s="30"/>
    </row>
    <row r="33" spans="1:10" ht="15">
      <c r="A33" s="68" t="s">
        <v>206</v>
      </c>
      <c r="B33" s="241" t="s">
        <v>198</v>
      </c>
      <c r="C33" s="241" t="s">
        <v>199</v>
      </c>
      <c r="D33" s="241" t="s">
        <v>200</v>
      </c>
      <c r="E33" s="241" t="s">
        <v>201</v>
      </c>
      <c r="F33" s="241" t="s">
        <v>202</v>
      </c>
      <c r="G33" s="241" t="s">
        <v>203</v>
      </c>
      <c r="H33" s="241" t="s">
        <v>204</v>
      </c>
      <c r="I33" s="241" t="s">
        <v>205</v>
      </c>
      <c r="J33" s="241" t="s">
        <v>32</v>
      </c>
    </row>
    <row r="34" spans="1:10" ht="15">
      <c r="A34" s="192" t="s">
        <v>84</v>
      </c>
      <c r="B34" s="573">
        <v>56.7</v>
      </c>
      <c r="C34" s="573">
        <v>48</v>
      </c>
      <c r="D34" s="573">
        <v>0.9</v>
      </c>
      <c r="E34" s="573">
        <v>59.9</v>
      </c>
      <c r="F34" s="573">
        <v>45.6</v>
      </c>
      <c r="G34" s="573">
        <v>20</v>
      </c>
      <c r="H34" s="573">
        <v>0.58</v>
      </c>
      <c r="I34" s="573">
        <v>4.5</v>
      </c>
      <c r="J34" s="574">
        <v>236</v>
      </c>
    </row>
    <row r="35" spans="1:10" ht="15">
      <c r="A35" s="192" t="s">
        <v>458</v>
      </c>
      <c r="B35" s="573">
        <v>23.9</v>
      </c>
      <c r="C35" s="573">
        <v>41</v>
      </c>
      <c r="D35" s="573">
        <v>72.8</v>
      </c>
      <c r="E35" s="573">
        <v>19.1</v>
      </c>
      <c r="F35" s="573">
        <v>23.8</v>
      </c>
      <c r="G35" s="573">
        <v>21.7</v>
      </c>
      <c r="H35" s="573">
        <v>8.3</v>
      </c>
      <c r="I35" s="573">
        <v>1</v>
      </c>
      <c r="J35" s="574">
        <v>212</v>
      </c>
    </row>
    <row r="36" spans="1:10" ht="15">
      <c r="A36" s="192" t="s">
        <v>459</v>
      </c>
      <c r="B36" s="573">
        <v>36.3</v>
      </c>
      <c r="C36" s="573">
        <v>25.8</v>
      </c>
      <c r="D36" s="573">
        <v>49.4</v>
      </c>
      <c r="E36" s="573">
        <v>10.2</v>
      </c>
      <c r="F36" s="573">
        <v>0.1</v>
      </c>
      <c r="G36" s="573">
        <v>0.2</v>
      </c>
      <c r="H36" s="573"/>
      <c r="I36" s="573">
        <v>1.6</v>
      </c>
      <c r="J36" s="574">
        <v>124</v>
      </c>
    </row>
    <row r="37" spans="1:10" ht="15">
      <c r="A37" s="192" t="s">
        <v>87</v>
      </c>
      <c r="B37" s="573">
        <v>3</v>
      </c>
      <c r="C37" s="573"/>
      <c r="D37" s="573">
        <v>6.4</v>
      </c>
      <c r="E37" s="573">
        <v>7</v>
      </c>
      <c r="F37" s="573"/>
      <c r="G37" s="573"/>
      <c r="H37" s="573"/>
      <c r="I37" s="573"/>
      <c r="J37" s="574">
        <v>16</v>
      </c>
    </row>
    <row r="38" spans="1:10" ht="15">
      <c r="A38" s="192" t="s">
        <v>88</v>
      </c>
      <c r="B38" s="573"/>
      <c r="C38" s="573"/>
      <c r="D38" s="573">
        <v>0.9</v>
      </c>
      <c r="E38" s="573"/>
      <c r="F38" s="573"/>
      <c r="G38" s="573"/>
      <c r="H38" s="573"/>
      <c r="I38" s="573"/>
      <c r="J38" s="574">
        <v>1</v>
      </c>
    </row>
    <row r="39" spans="1:10" ht="15">
      <c r="A39" s="192" t="s">
        <v>207</v>
      </c>
      <c r="B39" s="573"/>
      <c r="C39" s="573"/>
      <c r="D39" s="573">
        <v>0.3</v>
      </c>
      <c r="E39" s="573"/>
      <c r="F39" s="573"/>
      <c r="G39" s="573"/>
      <c r="H39" s="573"/>
      <c r="I39" s="573"/>
      <c r="J39" s="574">
        <v>0</v>
      </c>
    </row>
    <row r="40" spans="1:10" ht="15">
      <c r="A40" s="192" t="s">
        <v>89</v>
      </c>
      <c r="B40" s="573">
        <v>0.1</v>
      </c>
      <c r="C40" s="573">
        <v>0.2</v>
      </c>
      <c r="D40" s="573">
        <v>0.2</v>
      </c>
      <c r="E40" s="573"/>
      <c r="F40" s="573"/>
      <c r="G40" s="573"/>
      <c r="H40" s="573"/>
      <c r="I40" s="573"/>
      <c r="J40" s="574">
        <v>1</v>
      </c>
    </row>
    <row r="41" spans="1:10" ht="15">
      <c r="A41" s="193" t="s">
        <v>232</v>
      </c>
      <c r="B41" s="575">
        <v>0</v>
      </c>
      <c r="C41" s="575"/>
      <c r="D41" s="575"/>
      <c r="E41" s="575"/>
      <c r="F41" s="575"/>
      <c r="G41" s="575"/>
      <c r="H41" s="575"/>
      <c r="I41" s="575"/>
      <c r="J41" s="576">
        <v>0</v>
      </c>
    </row>
    <row r="42" spans="1:10" ht="15">
      <c r="A42" s="25" t="s">
        <v>233</v>
      </c>
      <c r="B42" s="574">
        <v>120</v>
      </c>
      <c r="C42" s="574">
        <v>115</v>
      </c>
      <c r="D42" s="574">
        <v>131</v>
      </c>
      <c r="E42" s="574">
        <v>96</v>
      </c>
      <c r="F42" s="574">
        <v>70</v>
      </c>
      <c r="G42" s="574">
        <v>42</v>
      </c>
      <c r="H42" s="574">
        <v>9.2008685575</v>
      </c>
      <c r="I42" s="574">
        <v>7.035606370500001</v>
      </c>
      <c r="J42" s="574">
        <v>589</v>
      </c>
    </row>
    <row r="43" spans="1:10" ht="51">
      <c r="A43" s="203" t="s">
        <v>463</v>
      </c>
      <c r="B43" s="24"/>
      <c r="C43" s="24"/>
      <c r="D43" s="24"/>
      <c r="E43" s="24"/>
      <c r="F43" s="24"/>
      <c r="G43" s="24"/>
      <c r="H43" s="24"/>
      <c r="I43" s="24"/>
      <c r="J43" s="24"/>
    </row>
    <row r="44" spans="1:10" ht="12.75">
      <c r="A44" s="30"/>
      <c r="B44" s="30"/>
      <c r="C44" s="30"/>
      <c r="D44" s="30"/>
      <c r="E44" s="30"/>
      <c r="F44" s="30"/>
      <c r="G44" s="30"/>
      <c r="H44" s="30"/>
      <c r="I44" s="30"/>
      <c r="J44" s="30"/>
    </row>
    <row r="45" spans="1:8" ht="15">
      <c r="A45" s="54" t="s">
        <v>236</v>
      </c>
      <c r="B45" s="30"/>
      <c r="C45" s="30"/>
      <c r="D45" s="30"/>
      <c r="E45" s="30"/>
      <c r="F45" s="30"/>
      <c r="G45" s="30"/>
      <c r="H45" s="30"/>
    </row>
    <row r="46" spans="1:11" ht="24">
      <c r="A46" s="248" t="s">
        <v>234</v>
      </c>
      <c r="B46" s="248">
        <v>2011</v>
      </c>
      <c r="C46" s="230" t="s">
        <v>315</v>
      </c>
      <c r="D46" s="230" t="s">
        <v>330</v>
      </c>
      <c r="E46" s="230" t="s">
        <v>422</v>
      </c>
      <c r="F46" s="230" t="s">
        <v>485</v>
      </c>
      <c r="G46" s="230" t="s">
        <v>547</v>
      </c>
      <c r="H46" s="230">
        <v>2017</v>
      </c>
      <c r="I46" s="230" t="s">
        <v>823</v>
      </c>
      <c r="J46" s="230" t="s">
        <v>824</v>
      </c>
      <c r="K46" s="230" t="s">
        <v>881</v>
      </c>
    </row>
    <row r="47" spans="1:11" ht="12.75">
      <c r="A47" s="252" t="s">
        <v>239</v>
      </c>
      <c r="B47" s="226">
        <v>95</v>
      </c>
      <c r="C47" s="515">
        <v>81.94999999999999</v>
      </c>
      <c r="D47" s="515">
        <v>74.62749446</v>
      </c>
      <c r="E47" s="515">
        <v>60.035</v>
      </c>
      <c r="F47" s="515">
        <v>55</v>
      </c>
      <c r="G47" s="515">
        <v>62.342</v>
      </c>
      <c r="H47" s="515">
        <v>54.858</v>
      </c>
      <c r="I47" s="515">
        <v>18</v>
      </c>
      <c r="J47" s="515">
        <v>21</v>
      </c>
      <c r="K47" s="515">
        <v>11</v>
      </c>
    </row>
    <row r="48" spans="1:11" ht="12.75">
      <c r="A48" s="252" t="s">
        <v>93</v>
      </c>
      <c r="B48" s="515">
        <v>32</v>
      </c>
      <c r="C48" s="515">
        <v>42.326</v>
      </c>
      <c r="D48" s="515">
        <v>45.26173187498379</v>
      </c>
      <c r="E48" s="515">
        <v>32.08773</v>
      </c>
      <c r="F48" s="515">
        <v>40</v>
      </c>
      <c r="G48" s="515">
        <v>73.947</v>
      </c>
      <c r="H48" s="515">
        <v>19.649</v>
      </c>
      <c r="I48" s="515">
        <v>14</v>
      </c>
      <c r="J48" s="515">
        <v>17</v>
      </c>
      <c r="K48" s="515">
        <v>1</v>
      </c>
    </row>
    <row r="49" spans="1:11" ht="12.75">
      <c r="A49" s="253" t="s">
        <v>92</v>
      </c>
      <c r="B49" s="225">
        <v>0</v>
      </c>
      <c r="C49" s="516">
        <v>6.319</v>
      </c>
      <c r="D49" s="516">
        <v>0</v>
      </c>
      <c r="E49" s="516">
        <v>17.272</v>
      </c>
      <c r="F49" s="516">
        <v>0</v>
      </c>
      <c r="G49" s="516">
        <v>8.391</v>
      </c>
      <c r="H49" s="516">
        <v>5.365</v>
      </c>
      <c r="I49" s="516">
        <v>0</v>
      </c>
      <c r="J49" s="516">
        <v>0</v>
      </c>
      <c r="K49" s="516">
        <v>0</v>
      </c>
    </row>
    <row r="50" spans="1:11" ht="12.75">
      <c r="A50" s="83" t="s">
        <v>235</v>
      </c>
      <c r="B50" s="366">
        <v>126</v>
      </c>
      <c r="C50" s="517">
        <v>130.55</v>
      </c>
      <c r="D50" s="517">
        <v>119.88922633498379</v>
      </c>
      <c r="E50" s="517">
        <v>109.39</v>
      </c>
      <c r="F50" s="517">
        <v>95</v>
      </c>
      <c r="G50" s="517">
        <v>144.68</v>
      </c>
      <c r="H50" s="517">
        <v>79.873</v>
      </c>
      <c r="I50" s="517">
        <v>33</v>
      </c>
      <c r="J50" s="517">
        <v>38</v>
      </c>
      <c r="K50" s="517">
        <v>12</v>
      </c>
    </row>
    <row r="65" ht="12.75" customHeight="1"/>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134"/>
  <sheetViews>
    <sheetView showGridLines="0" zoomScale="70" zoomScaleNormal="70" zoomScalePageLayoutView="0" workbookViewId="0" topLeftCell="A37">
      <selection activeCell="A1" sqref="A1"/>
    </sheetView>
  </sheetViews>
  <sheetFormatPr defaultColWidth="9.140625" defaultRowHeight="12.75"/>
  <cols>
    <col min="1" max="1" width="40.7109375" style="13" customWidth="1"/>
    <col min="2" max="2" width="15.28125" style="13" bestFit="1" customWidth="1"/>
    <col min="3" max="10" width="8.8515625" style="13" customWidth="1"/>
    <col min="11" max="11" width="15.140625" style="13" bestFit="1" customWidth="1"/>
    <col min="12" max="12" width="16.421875" style="13" bestFit="1" customWidth="1"/>
    <col min="13" max="16384" width="9.140625" style="13" customWidth="1"/>
  </cols>
  <sheetData>
    <row r="1" spans="1:12" ht="15">
      <c r="A1" s="779" t="s">
        <v>905</v>
      </c>
      <c r="B1" s="50"/>
      <c r="C1" s="50"/>
      <c r="D1" s="50"/>
      <c r="E1" s="50"/>
      <c r="F1" s="50"/>
      <c r="G1" s="50"/>
      <c r="H1" s="50"/>
      <c r="I1" s="50"/>
      <c r="J1" s="50"/>
      <c r="K1" s="50"/>
      <c r="L1" s="50"/>
    </row>
    <row r="2" spans="1:12" s="101" customFormat="1" ht="24">
      <c r="A2" s="780" t="s">
        <v>12</v>
      </c>
      <c r="B2" s="778" t="s">
        <v>220</v>
      </c>
      <c r="C2" s="778" t="s">
        <v>221</v>
      </c>
      <c r="D2" s="778" t="s">
        <v>222</v>
      </c>
      <c r="E2" s="778" t="s">
        <v>237</v>
      </c>
      <c r="F2" s="778" t="s">
        <v>238</v>
      </c>
      <c r="G2" s="778" t="s">
        <v>199</v>
      </c>
      <c r="H2" s="778" t="s">
        <v>223</v>
      </c>
      <c r="I2" s="778" t="s">
        <v>224</v>
      </c>
      <c r="J2" s="778" t="s">
        <v>205</v>
      </c>
      <c r="K2" s="778" t="s">
        <v>625</v>
      </c>
      <c r="L2" s="778" t="s">
        <v>32</v>
      </c>
    </row>
    <row r="3" spans="1:12" ht="12">
      <c r="A3" s="777" t="s">
        <v>192</v>
      </c>
      <c r="B3" s="776">
        <v>263494.1116572948</v>
      </c>
      <c r="C3" s="776">
        <v>0</v>
      </c>
      <c r="D3" s="776">
        <v>0</v>
      </c>
      <c r="E3" s="776">
        <v>0</v>
      </c>
      <c r="F3" s="776">
        <v>0</v>
      </c>
      <c r="G3" s="776">
        <v>0</v>
      </c>
      <c r="H3" s="776">
        <v>0</v>
      </c>
      <c r="I3" s="776">
        <v>0</v>
      </c>
      <c r="J3" s="776">
        <v>0</v>
      </c>
      <c r="K3" s="776">
        <v>0</v>
      </c>
      <c r="L3" s="776">
        <v>263494.1116572948</v>
      </c>
    </row>
    <row r="4" spans="1:12" ht="12">
      <c r="A4" s="775" t="s">
        <v>580</v>
      </c>
      <c r="B4" s="774">
        <v>0</v>
      </c>
      <c r="C4" s="774">
        <v>0</v>
      </c>
      <c r="D4" s="774">
        <v>0</v>
      </c>
      <c r="E4" s="774">
        <v>0</v>
      </c>
      <c r="F4" s="774">
        <v>0</v>
      </c>
      <c r="G4" s="774">
        <v>0</v>
      </c>
      <c r="H4" s="774">
        <v>0</v>
      </c>
      <c r="I4" s="774">
        <v>0</v>
      </c>
      <c r="J4" s="774">
        <v>0</v>
      </c>
      <c r="K4" s="774">
        <v>0</v>
      </c>
      <c r="L4" s="774">
        <v>0</v>
      </c>
    </row>
    <row r="5" spans="1:12" ht="12">
      <c r="A5" s="773" t="s">
        <v>579</v>
      </c>
      <c r="B5" s="772">
        <v>0</v>
      </c>
      <c r="C5" s="772">
        <v>17053.3661339617</v>
      </c>
      <c r="D5" s="772">
        <v>221.51686435999997</v>
      </c>
      <c r="E5" s="772">
        <v>0</v>
      </c>
      <c r="F5" s="772">
        <v>206.42718049</v>
      </c>
      <c r="G5" s="772">
        <v>0.0444475591574157</v>
      </c>
      <c r="H5" s="772">
        <v>0.009768676172626802</v>
      </c>
      <c r="I5" s="772">
        <v>0</v>
      </c>
      <c r="J5" s="772">
        <v>0</v>
      </c>
      <c r="K5" s="772">
        <v>0</v>
      </c>
      <c r="L5" s="772">
        <v>17481.364395047032</v>
      </c>
    </row>
    <row r="6" spans="1:12" ht="12">
      <c r="A6" s="775" t="s">
        <v>580</v>
      </c>
      <c r="B6" s="774">
        <v>0</v>
      </c>
      <c r="C6" s="774">
        <v>1907.36914497</v>
      </c>
      <c r="D6" s="774">
        <v>0</v>
      </c>
      <c r="E6" s="774">
        <v>0</v>
      </c>
      <c r="F6" s="774">
        <v>0</v>
      </c>
      <c r="G6" s="774">
        <v>0</v>
      </c>
      <c r="H6" s="774">
        <v>0</v>
      </c>
      <c r="I6" s="774">
        <v>0</v>
      </c>
      <c r="J6" s="774">
        <v>0</v>
      </c>
      <c r="K6" s="774">
        <v>0</v>
      </c>
      <c r="L6" s="774">
        <v>1907.36914497</v>
      </c>
    </row>
    <row r="7" spans="1:12" ht="12">
      <c r="A7" s="771" t="s">
        <v>64</v>
      </c>
      <c r="B7" s="770">
        <v>439.973474227821</v>
      </c>
      <c r="C7" s="770">
        <v>53390.81546739976</v>
      </c>
      <c r="D7" s="770">
        <v>3678.8336660282803</v>
      </c>
      <c r="E7" s="770">
        <v>4872.541714769239</v>
      </c>
      <c r="F7" s="770">
        <v>5046.217582303401</v>
      </c>
      <c r="G7" s="770">
        <v>1359.2631942096045</v>
      </c>
      <c r="H7" s="770">
        <v>3872.972644229589</v>
      </c>
      <c r="I7" s="770">
        <v>504.60913157025</v>
      </c>
      <c r="J7" s="770">
        <v>84.15209580191477</v>
      </c>
      <c r="K7" s="770">
        <v>0</v>
      </c>
      <c r="L7" s="770">
        <v>73249.37897053987</v>
      </c>
    </row>
    <row r="8" spans="1:12" ht="12">
      <c r="A8" s="769" t="s">
        <v>580</v>
      </c>
      <c r="B8" s="768">
        <v>0</v>
      </c>
      <c r="C8" s="768">
        <v>38810.64928450181</v>
      </c>
      <c r="D8" s="768">
        <v>0</v>
      </c>
      <c r="E8" s="768">
        <v>1.873491102093</v>
      </c>
      <c r="F8" s="768">
        <v>0</v>
      </c>
      <c r="G8" s="768">
        <v>0</v>
      </c>
      <c r="H8" s="768">
        <v>0</v>
      </c>
      <c r="I8" s="768">
        <v>0</v>
      </c>
      <c r="J8" s="768">
        <v>84.16886683351038</v>
      </c>
      <c r="K8" s="768">
        <v>0</v>
      </c>
      <c r="L8" s="768">
        <v>38896.691642437414</v>
      </c>
    </row>
    <row r="9" spans="1:12" ht="12">
      <c r="A9" s="771" t="s">
        <v>65</v>
      </c>
      <c r="B9" s="770">
        <v>2573.581284297001</v>
      </c>
      <c r="C9" s="770">
        <v>286604.83221962804</v>
      </c>
      <c r="D9" s="770">
        <v>144038.78731720638</v>
      </c>
      <c r="E9" s="770">
        <v>123523.99329521693</v>
      </c>
      <c r="F9" s="770">
        <v>217737.9175584825</v>
      </c>
      <c r="G9" s="770">
        <v>346813.13200578553</v>
      </c>
      <c r="H9" s="770">
        <v>388395.5068732898</v>
      </c>
      <c r="I9" s="770">
        <v>95282.64483533146</v>
      </c>
      <c r="J9" s="770">
        <v>59498.056565642226</v>
      </c>
      <c r="K9" s="770">
        <v>0</v>
      </c>
      <c r="L9" s="770">
        <v>1664468.4519548798</v>
      </c>
    </row>
    <row r="10" spans="1:12" ht="12">
      <c r="A10" s="767" t="s">
        <v>580</v>
      </c>
      <c r="B10" s="766">
        <v>0</v>
      </c>
      <c r="C10" s="766">
        <v>161562.577339243</v>
      </c>
      <c r="D10" s="765">
        <v>2074.17940808</v>
      </c>
      <c r="E10" s="765">
        <v>0</v>
      </c>
      <c r="F10" s="765">
        <v>0</v>
      </c>
      <c r="G10" s="765">
        <v>0</v>
      </c>
      <c r="H10" s="765">
        <v>0</v>
      </c>
      <c r="I10" s="765">
        <v>0</v>
      </c>
      <c r="J10" s="765">
        <v>0</v>
      </c>
      <c r="K10" s="765">
        <v>0</v>
      </c>
      <c r="L10" s="765">
        <v>163636.756747323</v>
      </c>
    </row>
    <row r="11" spans="1:12" ht="12">
      <c r="A11" s="764" t="s">
        <v>339</v>
      </c>
      <c r="B11" s="763">
        <v>0</v>
      </c>
      <c r="C11" s="763">
        <v>10359.886945614882</v>
      </c>
      <c r="D11" s="763">
        <v>4221.568626043336</v>
      </c>
      <c r="E11" s="763">
        <v>2745.028129111157</v>
      </c>
      <c r="F11" s="763">
        <v>2041.9193784776446</v>
      </c>
      <c r="G11" s="763">
        <v>902.8337839262692</v>
      </c>
      <c r="H11" s="763">
        <v>4509.373131212196</v>
      </c>
      <c r="I11" s="763">
        <v>2599.0196603850413</v>
      </c>
      <c r="J11" s="763">
        <v>2038.8824218161358</v>
      </c>
      <c r="K11" s="763">
        <v>0</v>
      </c>
      <c r="L11" s="763">
        <v>29418.51207658666</v>
      </c>
    </row>
    <row r="12" spans="1:12" ht="12">
      <c r="A12" s="767" t="s">
        <v>153</v>
      </c>
      <c r="B12" s="765">
        <v>0.021671136</v>
      </c>
      <c r="C12" s="765">
        <v>7987.689385701798</v>
      </c>
      <c r="D12" s="765">
        <v>28701.70055660061</v>
      </c>
      <c r="E12" s="765">
        <v>52139.79872730338</v>
      </c>
      <c r="F12" s="765">
        <v>113400.57723587914</v>
      </c>
      <c r="G12" s="765">
        <v>235029.04051234378</v>
      </c>
      <c r="H12" s="765">
        <v>100991.5944591526</v>
      </c>
      <c r="I12" s="765">
        <v>22100.578891507485</v>
      </c>
      <c r="J12" s="765">
        <v>31888.57097733045</v>
      </c>
      <c r="K12" s="765">
        <v>0</v>
      </c>
      <c r="L12" s="765">
        <v>592239.5724169553</v>
      </c>
    </row>
    <row r="13" spans="1:12" ht="12">
      <c r="A13" s="767" t="s">
        <v>572</v>
      </c>
      <c r="B13" s="766">
        <v>2573.559613161</v>
      </c>
      <c r="C13" s="765">
        <v>151717.93890735426</v>
      </c>
      <c r="D13" s="765">
        <v>5817.777121955195</v>
      </c>
      <c r="E13" s="765">
        <v>3629.151791035104</v>
      </c>
      <c r="F13" s="765">
        <v>3545.926513849296</v>
      </c>
      <c r="G13" s="765">
        <v>4004.691433671842</v>
      </c>
      <c r="H13" s="765">
        <v>11274.532406008966</v>
      </c>
      <c r="I13" s="765">
        <v>6533.5605561644625</v>
      </c>
      <c r="J13" s="765">
        <v>132.70781286185922</v>
      </c>
      <c r="K13" s="765">
        <v>0</v>
      </c>
      <c r="L13" s="765">
        <v>189229.846156062</v>
      </c>
    </row>
    <row r="14" spans="1:12" ht="12">
      <c r="A14" s="767" t="s">
        <v>573</v>
      </c>
      <c r="B14" s="765">
        <v>1E-12</v>
      </c>
      <c r="C14" s="765">
        <v>116539.31698095708</v>
      </c>
      <c r="D14" s="765">
        <v>105297.74101260726</v>
      </c>
      <c r="E14" s="765">
        <v>65010.0146477673</v>
      </c>
      <c r="F14" s="765">
        <v>98749.49443027643</v>
      </c>
      <c r="G14" s="765">
        <v>106876.56627584364</v>
      </c>
      <c r="H14" s="765">
        <v>271620.00687691604</v>
      </c>
      <c r="I14" s="765">
        <v>64049.48572727448</v>
      </c>
      <c r="J14" s="765">
        <v>25437.89535363378</v>
      </c>
      <c r="K14" s="765">
        <v>0</v>
      </c>
      <c r="L14" s="765">
        <v>853580.5213052761</v>
      </c>
    </row>
    <row r="15" spans="1:12" ht="12">
      <c r="A15" s="762" t="s">
        <v>69</v>
      </c>
      <c r="B15" s="761">
        <v>0</v>
      </c>
      <c r="C15" s="761">
        <v>9296.128223836029</v>
      </c>
      <c r="D15" s="761">
        <v>13973.137897753897</v>
      </c>
      <c r="E15" s="761">
        <v>16130.399038884789</v>
      </c>
      <c r="F15" s="761">
        <v>28321.441517304636</v>
      </c>
      <c r="G15" s="761">
        <v>33043.13908123338</v>
      </c>
      <c r="H15" s="761">
        <v>81545.34898791136</v>
      </c>
      <c r="I15" s="761">
        <v>17114.568991897224</v>
      </c>
      <c r="J15" s="761">
        <v>5678.052616115594</v>
      </c>
      <c r="K15" s="761">
        <v>491606.2207748248</v>
      </c>
      <c r="L15" s="761">
        <v>696708.4371297617</v>
      </c>
    </row>
    <row r="16" spans="1:12" ht="12">
      <c r="A16" s="767" t="s">
        <v>66</v>
      </c>
      <c r="B16" s="765">
        <v>0</v>
      </c>
      <c r="C16" s="765">
        <v>9296.128223836029</v>
      </c>
      <c r="D16" s="765">
        <v>13973.137897753897</v>
      </c>
      <c r="E16" s="765">
        <v>16130.399038884789</v>
      </c>
      <c r="F16" s="765">
        <v>28321.441517304636</v>
      </c>
      <c r="G16" s="765">
        <v>33043.13908123338</v>
      </c>
      <c r="H16" s="765">
        <v>81545.34898791136</v>
      </c>
      <c r="I16" s="765">
        <v>17114.568991897224</v>
      </c>
      <c r="J16" s="765">
        <v>5678.052616115594</v>
      </c>
      <c r="K16" s="765">
        <v>11805.531772755105</v>
      </c>
      <c r="L16" s="765">
        <v>216907.74812769203</v>
      </c>
    </row>
    <row r="17" spans="1:12" ht="12">
      <c r="A17" s="767" t="s">
        <v>67</v>
      </c>
      <c r="B17" s="765">
        <v>0</v>
      </c>
      <c r="C17" s="765">
        <v>0</v>
      </c>
      <c r="D17" s="765">
        <v>0</v>
      </c>
      <c r="E17" s="765">
        <v>0</v>
      </c>
      <c r="F17" s="765">
        <v>0</v>
      </c>
      <c r="G17" s="765">
        <v>0</v>
      </c>
      <c r="H17" s="765">
        <v>0</v>
      </c>
      <c r="I17" s="765">
        <v>0</v>
      </c>
      <c r="J17" s="765">
        <v>0</v>
      </c>
      <c r="K17" s="765">
        <v>56733.32563525278</v>
      </c>
      <c r="L17" s="765">
        <v>56733.32563525278</v>
      </c>
    </row>
    <row r="18" spans="1:12" ht="12">
      <c r="A18" s="767" t="s">
        <v>39</v>
      </c>
      <c r="B18" s="765">
        <v>0</v>
      </c>
      <c r="C18" s="765">
        <v>0</v>
      </c>
      <c r="D18" s="765">
        <v>0</v>
      </c>
      <c r="E18" s="765">
        <v>0</v>
      </c>
      <c r="F18" s="765">
        <v>0</v>
      </c>
      <c r="G18" s="765">
        <v>0</v>
      </c>
      <c r="H18" s="765">
        <v>0</v>
      </c>
      <c r="I18" s="765">
        <v>0</v>
      </c>
      <c r="J18" s="765">
        <v>0</v>
      </c>
      <c r="K18" s="765">
        <v>123162.59096381691</v>
      </c>
      <c r="L18" s="765">
        <v>123162.59096381691</v>
      </c>
    </row>
    <row r="19" spans="1:12" ht="13.5" customHeight="1">
      <c r="A19" s="767" t="s">
        <v>68</v>
      </c>
      <c r="B19" s="765">
        <v>0</v>
      </c>
      <c r="C19" s="765">
        <v>0</v>
      </c>
      <c r="D19" s="765">
        <v>0</v>
      </c>
      <c r="E19" s="765">
        <v>0</v>
      </c>
      <c r="F19" s="765">
        <v>0</v>
      </c>
      <c r="G19" s="765">
        <v>0</v>
      </c>
      <c r="H19" s="765">
        <v>0</v>
      </c>
      <c r="I19" s="765">
        <v>0</v>
      </c>
      <c r="J19" s="765">
        <v>0</v>
      </c>
      <c r="K19" s="765">
        <v>299904.772403</v>
      </c>
      <c r="L19" s="765">
        <v>299904.772403</v>
      </c>
    </row>
    <row r="20" spans="1:12" ht="12.75" customHeight="1" thickBot="1">
      <c r="A20" s="760" t="s">
        <v>40</v>
      </c>
      <c r="B20" s="759">
        <v>0</v>
      </c>
      <c r="C20" s="759">
        <v>49962.93679117595</v>
      </c>
      <c r="D20" s="759">
        <v>1498.9862897893047</v>
      </c>
      <c r="E20" s="759">
        <v>476.51482564389346</v>
      </c>
      <c r="F20" s="759">
        <v>205.9936912959636</v>
      </c>
      <c r="G20" s="759">
        <v>1267.2966699636595</v>
      </c>
      <c r="H20" s="759">
        <v>2911.0241176774325</v>
      </c>
      <c r="I20" s="759">
        <v>883.9359907538626</v>
      </c>
      <c r="J20" s="759">
        <v>2810.200741378797</v>
      </c>
      <c r="K20" s="759">
        <v>1961.6557439445928</v>
      </c>
      <c r="L20" s="759">
        <v>61978.544861623435</v>
      </c>
    </row>
    <row r="21" spans="1:12" ht="12.75" thickBot="1">
      <c r="A21" s="758" t="s">
        <v>72</v>
      </c>
      <c r="B21" s="759">
        <v>266507.6664158196</v>
      </c>
      <c r="C21" s="759">
        <v>416308.0788360015</v>
      </c>
      <c r="D21" s="759">
        <v>163411.26203513786</v>
      </c>
      <c r="E21" s="759">
        <v>145003.44887451484</v>
      </c>
      <c r="F21" s="759">
        <v>251517.99752987648</v>
      </c>
      <c r="G21" s="759">
        <v>382482.87539875135</v>
      </c>
      <c r="H21" s="759">
        <v>476724.8623917844</v>
      </c>
      <c r="I21" s="759">
        <v>113785.7589495528</v>
      </c>
      <c r="J21" s="759">
        <v>68070.46201893853</v>
      </c>
      <c r="K21" s="759">
        <v>493567.87651876936</v>
      </c>
      <c r="L21" s="757">
        <v>2777380.2889691466</v>
      </c>
    </row>
    <row r="22" spans="1:12" ht="12">
      <c r="A22" s="771"/>
      <c r="B22" s="770"/>
      <c r="C22" s="770"/>
      <c r="D22" s="770"/>
      <c r="E22" s="770"/>
      <c r="F22" s="770"/>
      <c r="G22" s="770"/>
      <c r="H22" s="770"/>
      <c r="I22" s="770"/>
      <c r="J22" s="770"/>
      <c r="K22" s="770"/>
      <c r="L22" s="770"/>
    </row>
    <row r="23" spans="1:12" ht="24">
      <c r="A23" s="780"/>
      <c r="B23" s="778" t="s">
        <v>220</v>
      </c>
      <c r="C23" s="778" t="s">
        <v>221</v>
      </c>
      <c r="D23" s="778" t="s">
        <v>222</v>
      </c>
      <c r="E23" s="778" t="s">
        <v>237</v>
      </c>
      <c r="F23" s="778" t="s">
        <v>238</v>
      </c>
      <c r="G23" s="778" t="s">
        <v>199</v>
      </c>
      <c r="H23" s="778" t="s">
        <v>223</v>
      </c>
      <c r="I23" s="778" t="s">
        <v>224</v>
      </c>
      <c r="J23" s="778" t="s">
        <v>205</v>
      </c>
      <c r="K23" s="778" t="s">
        <v>625</v>
      </c>
      <c r="L23" s="778" t="s">
        <v>32</v>
      </c>
    </row>
    <row r="24" spans="1:12" ht="12">
      <c r="A24" s="773" t="s">
        <v>581</v>
      </c>
      <c r="B24" s="772">
        <v>393.24243353346935</v>
      </c>
      <c r="C24" s="772">
        <v>35696.55266218</v>
      </c>
      <c r="D24" s="772">
        <v>18853.837350756072</v>
      </c>
      <c r="E24" s="772">
        <v>736.41087042</v>
      </c>
      <c r="F24" s="772">
        <v>1032.1495</v>
      </c>
      <c r="G24" s="772">
        <v>0</v>
      </c>
      <c r="H24" s="772">
        <v>0</v>
      </c>
      <c r="I24" s="772">
        <v>0</v>
      </c>
      <c r="J24" s="772">
        <v>0</v>
      </c>
      <c r="K24" s="772">
        <v>0</v>
      </c>
      <c r="L24" s="772">
        <v>56712.19281688955</v>
      </c>
    </row>
    <row r="25" spans="1:12" ht="12">
      <c r="A25" s="775" t="s">
        <v>580</v>
      </c>
      <c r="B25" s="774">
        <v>0</v>
      </c>
      <c r="C25" s="774">
        <v>1E-08</v>
      </c>
      <c r="D25" s="774">
        <v>0</v>
      </c>
      <c r="E25" s="774">
        <v>0</v>
      </c>
      <c r="F25" s="774">
        <v>0</v>
      </c>
      <c r="G25" s="774">
        <v>0</v>
      </c>
      <c r="H25" s="774">
        <v>0</v>
      </c>
      <c r="I25" s="774">
        <v>0</v>
      </c>
      <c r="J25" s="774">
        <v>0</v>
      </c>
      <c r="K25" s="774">
        <v>0</v>
      </c>
      <c r="L25" s="774">
        <v>1E-08</v>
      </c>
    </row>
    <row r="26" spans="1:12" ht="12">
      <c r="A26" s="773" t="s">
        <v>225</v>
      </c>
      <c r="B26" s="772">
        <v>21691.2358981153</v>
      </c>
      <c r="C26" s="772">
        <v>35732.777835464156</v>
      </c>
      <c r="D26" s="772">
        <v>3737.5285048334276</v>
      </c>
      <c r="E26" s="772">
        <v>2076.7947470725912</v>
      </c>
      <c r="F26" s="772">
        <v>1601.2748178884954</v>
      </c>
      <c r="G26" s="772">
        <v>1331.8175217327498</v>
      </c>
      <c r="H26" s="772">
        <v>232.45262747788217</v>
      </c>
      <c r="I26" s="772">
        <v>245.13550625</v>
      </c>
      <c r="J26" s="772">
        <v>1443.8252138298599</v>
      </c>
      <c r="K26" s="772">
        <v>0</v>
      </c>
      <c r="L26" s="772">
        <v>68092.84267266444</v>
      </c>
    </row>
    <row r="27" spans="1:12" ht="12">
      <c r="A27" s="775" t="s">
        <v>580</v>
      </c>
      <c r="B27" s="774">
        <v>0</v>
      </c>
      <c r="C27" s="774">
        <v>14983.583817666957</v>
      </c>
      <c r="D27" s="774">
        <v>0</v>
      </c>
      <c r="E27" s="774">
        <v>0</v>
      </c>
      <c r="F27" s="774">
        <v>0</v>
      </c>
      <c r="G27" s="774">
        <v>0</v>
      </c>
      <c r="H27" s="774">
        <v>0</v>
      </c>
      <c r="I27" s="774">
        <v>0</v>
      </c>
      <c r="J27" s="774">
        <v>0</v>
      </c>
      <c r="K27" s="774">
        <v>0</v>
      </c>
      <c r="L27" s="774">
        <v>14983.583817666957</v>
      </c>
    </row>
    <row r="28" spans="1:12" ht="12">
      <c r="A28" s="773" t="s">
        <v>193</v>
      </c>
      <c r="B28" s="772">
        <v>894187.5772115769</v>
      </c>
      <c r="C28" s="772">
        <v>258789.72264343803</v>
      </c>
      <c r="D28" s="772">
        <v>16325.343538596022</v>
      </c>
      <c r="E28" s="772">
        <v>11025.052762106014</v>
      </c>
      <c r="F28" s="772">
        <v>8945.867096662514</v>
      </c>
      <c r="G28" s="772">
        <v>3210.132301757167</v>
      </c>
      <c r="H28" s="772">
        <v>9162.947365160637</v>
      </c>
      <c r="I28" s="772">
        <v>10993.700475385976</v>
      </c>
      <c r="J28" s="772">
        <v>3829.9241987249184</v>
      </c>
      <c r="K28" s="772">
        <v>0</v>
      </c>
      <c r="L28" s="772">
        <v>1216470.267593408</v>
      </c>
    </row>
    <row r="29" spans="1:12" ht="12">
      <c r="A29" s="756" t="s">
        <v>582</v>
      </c>
      <c r="B29" s="766">
        <v>0</v>
      </c>
      <c r="C29" s="766">
        <v>67105.47588823986</v>
      </c>
      <c r="D29" s="766">
        <v>805.1699394578898</v>
      </c>
      <c r="E29" s="766">
        <v>4586.853466091212</v>
      </c>
      <c r="F29" s="766">
        <v>5230.551193362253</v>
      </c>
      <c r="G29" s="766">
        <v>2654.127507402063</v>
      </c>
      <c r="H29" s="766">
        <v>3409.1522804889646</v>
      </c>
      <c r="I29" s="766">
        <v>5620.697207303527</v>
      </c>
      <c r="J29" s="766">
        <v>1409.3832577072187</v>
      </c>
      <c r="K29" s="766">
        <v>0</v>
      </c>
      <c r="L29" s="766">
        <v>90821.41074005299</v>
      </c>
    </row>
    <row r="30" spans="1:12" ht="12">
      <c r="A30" s="755" t="s">
        <v>339</v>
      </c>
      <c r="B30" s="754">
        <v>10697.251705520914</v>
      </c>
      <c r="C30" s="754">
        <v>9994.331253485025</v>
      </c>
      <c r="D30" s="754">
        <v>2251.6460107129424</v>
      </c>
      <c r="E30" s="754">
        <v>3.140654479794534</v>
      </c>
      <c r="F30" s="754">
        <v>429.258004513022</v>
      </c>
      <c r="G30" s="754">
        <v>71.5240485</v>
      </c>
      <c r="H30" s="754">
        <v>759.1749410683776</v>
      </c>
      <c r="I30" s="754">
        <v>542.1031979522719</v>
      </c>
      <c r="J30" s="754">
        <v>2409.1537148087587</v>
      </c>
      <c r="K30" s="754">
        <v>0</v>
      </c>
      <c r="L30" s="754">
        <v>27157.583531041102</v>
      </c>
    </row>
    <row r="31" spans="1:12" ht="12">
      <c r="A31" s="756" t="s">
        <v>153</v>
      </c>
      <c r="B31" s="766">
        <v>290589.6400181421</v>
      </c>
      <c r="C31" s="766">
        <v>12401.312328547694</v>
      </c>
      <c r="D31" s="766">
        <v>7376.5241437634195</v>
      </c>
      <c r="E31" s="766">
        <v>4457.470072439626</v>
      </c>
      <c r="F31" s="766">
        <v>2270.8685048552184</v>
      </c>
      <c r="G31" s="766">
        <v>248.13112779134656</v>
      </c>
      <c r="H31" s="766">
        <v>618.0594446391844</v>
      </c>
      <c r="I31" s="766">
        <v>15.507073007362456</v>
      </c>
      <c r="J31" s="766">
        <v>11.23855239495799</v>
      </c>
      <c r="K31" s="766">
        <v>0</v>
      </c>
      <c r="L31" s="766">
        <v>317988.75126558094</v>
      </c>
    </row>
    <row r="32" spans="1:12" ht="12">
      <c r="A32" s="756" t="s">
        <v>572</v>
      </c>
      <c r="B32" s="766">
        <v>176467.73408835987</v>
      </c>
      <c r="C32" s="766">
        <v>184759.11549736856</v>
      </c>
      <c r="D32" s="766">
        <v>3302.792519216966</v>
      </c>
      <c r="E32" s="766">
        <v>6019.262472149243</v>
      </c>
      <c r="F32" s="766">
        <v>5679.453748912226</v>
      </c>
      <c r="G32" s="766">
        <v>2795.672672920742</v>
      </c>
      <c r="H32" s="766">
        <v>4389.394646781867</v>
      </c>
      <c r="I32" s="766">
        <v>5621.567074660842</v>
      </c>
      <c r="J32" s="766">
        <v>1409.3832577072187</v>
      </c>
      <c r="K32" s="766">
        <v>0</v>
      </c>
      <c r="L32" s="766">
        <v>390444.37597807747</v>
      </c>
    </row>
    <row r="33" spans="1:12" ht="12">
      <c r="A33" s="775" t="s">
        <v>573</v>
      </c>
      <c r="B33" s="774">
        <v>416432.951399554</v>
      </c>
      <c r="C33" s="774">
        <v>51634.96356403676</v>
      </c>
      <c r="D33" s="774">
        <v>3394.3808649026937</v>
      </c>
      <c r="E33" s="774">
        <v>545.1795630373484</v>
      </c>
      <c r="F33" s="774">
        <v>566.286838382048</v>
      </c>
      <c r="G33" s="774">
        <v>94.80445254507879</v>
      </c>
      <c r="H33" s="774">
        <v>3396.318332671208</v>
      </c>
      <c r="I33" s="774">
        <v>4814.523129765501</v>
      </c>
      <c r="J33" s="774">
        <v>0.1486738139835663</v>
      </c>
      <c r="K33" s="774">
        <v>0</v>
      </c>
      <c r="L33" s="774">
        <v>480879.5568187086</v>
      </c>
    </row>
    <row r="34" spans="1:12" ht="12">
      <c r="A34" s="777" t="s">
        <v>75</v>
      </c>
      <c r="B34" s="776">
        <v>0</v>
      </c>
      <c r="C34" s="776">
        <v>0</v>
      </c>
      <c r="D34" s="776">
        <v>0</v>
      </c>
      <c r="E34" s="776">
        <v>0</v>
      </c>
      <c r="F34" s="776">
        <v>0</v>
      </c>
      <c r="G34" s="776">
        <v>0</v>
      </c>
      <c r="H34" s="776">
        <v>0</v>
      </c>
      <c r="I34" s="776">
        <v>0</v>
      </c>
      <c r="J34" s="776">
        <v>0</v>
      </c>
      <c r="K34" s="776">
        <v>322479.871186</v>
      </c>
      <c r="L34" s="776">
        <v>322479.871186</v>
      </c>
    </row>
    <row r="35" spans="1:12" ht="12">
      <c r="A35" s="777" t="s">
        <v>77</v>
      </c>
      <c r="B35" s="776">
        <v>4E-12</v>
      </c>
      <c r="C35" s="776">
        <v>49921.746456863504</v>
      </c>
      <c r="D35" s="776">
        <v>97466.21267151313</v>
      </c>
      <c r="E35" s="776">
        <v>39806.43218376001</v>
      </c>
      <c r="F35" s="776">
        <v>92460.06087715</v>
      </c>
      <c r="G35" s="776">
        <v>104721.98441116</v>
      </c>
      <c r="H35" s="776">
        <v>282291.27163355</v>
      </c>
      <c r="I35" s="776">
        <v>40635.322681180005</v>
      </c>
      <c r="J35" s="776">
        <v>7200.108619209999</v>
      </c>
      <c r="K35" s="776">
        <v>0</v>
      </c>
      <c r="L35" s="776">
        <v>714503.1395343866</v>
      </c>
    </row>
    <row r="36" spans="1:12" ht="12">
      <c r="A36" s="756" t="s">
        <v>76</v>
      </c>
      <c r="B36" s="766">
        <v>4E-12</v>
      </c>
      <c r="C36" s="766">
        <v>44514.47751006313</v>
      </c>
      <c r="D36" s="766">
        <v>80165.24226069999</v>
      </c>
      <c r="E36" s="766">
        <v>12425.529995840001</v>
      </c>
      <c r="F36" s="766">
        <v>26717.270324079996</v>
      </c>
      <c r="G36" s="766">
        <v>895.55142519</v>
      </c>
      <c r="H36" s="766">
        <v>2687.45893746</v>
      </c>
      <c r="I36" s="766">
        <v>0</v>
      </c>
      <c r="J36" s="766">
        <v>0</v>
      </c>
      <c r="K36" s="766">
        <v>0</v>
      </c>
      <c r="L36" s="766">
        <v>167405.53045333314</v>
      </c>
    </row>
    <row r="37" spans="1:12" ht="12">
      <c r="A37" s="756" t="s">
        <v>239</v>
      </c>
      <c r="B37" s="766">
        <v>0</v>
      </c>
      <c r="C37" s="766">
        <v>2778.1627779847527</v>
      </c>
      <c r="D37" s="766">
        <v>7168.620542093142</v>
      </c>
      <c r="E37" s="766">
        <v>2485.6419797800004</v>
      </c>
      <c r="F37" s="766">
        <v>49239.403360610006</v>
      </c>
      <c r="G37" s="766">
        <v>57333.72860005</v>
      </c>
      <c r="H37" s="766">
        <v>167573.73491814002</v>
      </c>
      <c r="I37" s="766">
        <v>38974.9448914</v>
      </c>
      <c r="J37" s="766">
        <v>5529.83960557</v>
      </c>
      <c r="K37" s="766">
        <v>0</v>
      </c>
      <c r="L37" s="766">
        <v>331084.07667562796</v>
      </c>
    </row>
    <row r="38" spans="1:12" ht="12">
      <c r="A38" s="775" t="s">
        <v>577</v>
      </c>
      <c r="B38" s="774">
        <v>0</v>
      </c>
      <c r="C38" s="774">
        <v>2629.1061688156224</v>
      </c>
      <c r="D38" s="774">
        <v>10132.34986872</v>
      </c>
      <c r="E38" s="774">
        <v>24895.260208140004</v>
      </c>
      <c r="F38" s="774">
        <v>16503.38719246</v>
      </c>
      <c r="G38" s="774">
        <v>46492.70438591999</v>
      </c>
      <c r="H38" s="774">
        <v>112030.07777794996</v>
      </c>
      <c r="I38" s="774">
        <v>1660.37778978</v>
      </c>
      <c r="J38" s="774">
        <v>1670.2690136400001</v>
      </c>
      <c r="K38" s="774">
        <v>0</v>
      </c>
      <c r="L38" s="774">
        <v>216013.5324054256</v>
      </c>
    </row>
    <row r="39" spans="1:12" ht="12">
      <c r="A39" s="777" t="s">
        <v>78</v>
      </c>
      <c r="B39" s="776">
        <v>0</v>
      </c>
      <c r="C39" s="776">
        <v>1377.1982215400005</v>
      </c>
      <c r="D39" s="776">
        <v>2313.0370602400003</v>
      </c>
      <c r="E39" s="776">
        <v>1265.2409608599999</v>
      </c>
      <c r="F39" s="776">
        <v>1067.01515221</v>
      </c>
      <c r="G39" s="776">
        <v>1025.86075011</v>
      </c>
      <c r="H39" s="776">
        <v>13445.460299819999</v>
      </c>
      <c r="I39" s="776">
        <v>15276.64882557</v>
      </c>
      <c r="J39" s="776">
        <v>3515.9488521599997</v>
      </c>
      <c r="K39" s="776">
        <v>123118.15897508766</v>
      </c>
      <c r="L39" s="753">
        <v>162404.56909759768</v>
      </c>
    </row>
    <row r="40" spans="1:12" ht="12">
      <c r="A40" s="756" t="s">
        <v>66</v>
      </c>
      <c r="B40" s="766">
        <v>0</v>
      </c>
      <c r="C40" s="766">
        <v>4.1E-07</v>
      </c>
      <c r="D40" s="766">
        <v>699.6388664899999</v>
      </c>
      <c r="E40" s="766">
        <v>908.84180224</v>
      </c>
      <c r="F40" s="766">
        <v>278.97400181</v>
      </c>
      <c r="G40" s="766">
        <v>743.46206111</v>
      </c>
      <c r="H40" s="766">
        <v>13445.460299819999</v>
      </c>
      <c r="I40" s="766">
        <v>15276.64882557</v>
      </c>
      <c r="J40" s="766">
        <v>3515.9488521599997</v>
      </c>
      <c r="K40" s="766">
        <v>0</v>
      </c>
      <c r="L40" s="766">
        <v>34868.974709609996</v>
      </c>
    </row>
    <row r="41" spans="1:12" ht="12">
      <c r="A41" s="756" t="s">
        <v>67</v>
      </c>
      <c r="B41" s="766">
        <v>0</v>
      </c>
      <c r="C41" s="766">
        <v>0</v>
      </c>
      <c r="D41" s="766">
        <v>0</v>
      </c>
      <c r="E41" s="766">
        <v>0</v>
      </c>
      <c r="F41" s="766">
        <v>0</v>
      </c>
      <c r="G41" s="766">
        <v>0</v>
      </c>
      <c r="H41" s="766">
        <v>0</v>
      </c>
      <c r="I41" s="766">
        <v>0</v>
      </c>
      <c r="J41" s="766">
        <v>0</v>
      </c>
      <c r="K41" s="766">
        <v>18696.24936997</v>
      </c>
      <c r="L41" s="766">
        <v>18696.24936997</v>
      </c>
    </row>
    <row r="42" spans="1:12" ht="12">
      <c r="A42" s="756" t="s">
        <v>39</v>
      </c>
      <c r="B42" s="766">
        <v>0</v>
      </c>
      <c r="C42" s="766">
        <v>0</v>
      </c>
      <c r="D42" s="766">
        <v>0</v>
      </c>
      <c r="E42" s="766">
        <v>0</v>
      </c>
      <c r="F42" s="766">
        <v>0</v>
      </c>
      <c r="G42" s="766">
        <v>0</v>
      </c>
      <c r="H42" s="766">
        <v>0</v>
      </c>
      <c r="I42" s="766">
        <v>0</v>
      </c>
      <c r="J42" s="766">
        <v>0</v>
      </c>
      <c r="K42" s="766">
        <v>104421.90960511766</v>
      </c>
      <c r="L42" s="766">
        <v>104421.90960511766</v>
      </c>
    </row>
    <row r="43" spans="1:12" ht="10.5" customHeight="1">
      <c r="A43" s="775" t="s">
        <v>730</v>
      </c>
      <c r="B43" s="774">
        <v>0</v>
      </c>
      <c r="C43" s="774">
        <v>1377.1982211300005</v>
      </c>
      <c r="D43" s="774">
        <v>1613.3981937500002</v>
      </c>
      <c r="E43" s="774">
        <v>356.3991586199999</v>
      </c>
      <c r="F43" s="774">
        <v>788.0411503999999</v>
      </c>
      <c r="G43" s="774">
        <v>282.398689</v>
      </c>
      <c r="H43" s="774">
        <v>0</v>
      </c>
      <c r="I43" s="774">
        <v>0</v>
      </c>
      <c r="J43" s="774">
        <v>0</v>
      </c>
      <c r="K43" s="774">
        <v>0</v>
      </c>
      <c r="L43" s="774">
        <v>4417.4354129</v>
      </c>
    </row>
    <row r="44" spans="1:12" ht="10.5" customHeight="1">
      <c r="A44" s="777" t="s">
        <v>40</v>
      </c>
      <c r="B44" s="776">
        <v>0.4324746078</v>
      </c>
      <c r="C44" s="776">
        <v>36697.111682459414</v>
      </c>
      <c r="D44" s="776">
        <v>2120.5938230819143</v>
      </c>
      <c r="E44" s="776">
        <v>919.4264899513747</v>
      </c>
      <c r="F44" s="776">
        <v>1206.5677923058788</v>
      </c>
      <c r="G44" s="776">
        <v>823.1857012959091</v>
      </c>
      <c r="H44" s="776">
        <v>3954.2711761845285</v>
      </c>
      <c r="I44" s="776">
        <v>2573.7000653347427</v>
      </c>
      <c r="J44" s="776">
        <v>2540.4181195910514</v>
      </c>
      <c r="K44" s="776">
        <v>6001.84821833993</v>
      </c>
      <c r="L44" s="776">
        <v>56837.555543152535</v>
      </c>
    </row>
    <row r="45" spans="1:12" ht="10.5" customHeight="1">
      <c r="A45" s="777" t="s">
        <v>80</v>
      </c>
      <c r="B45" s="776">
        <v>0</v>
      </c>
      <c r="C45" s="776">
        <v>0</v>
      </c>
      <c r="D45" s="776">
        <v>442.05444</v>
      </c>
      <c r="E45" s="776">
        <v>0</v>
      </c>
      <c r="F45" s="776">
        <v>89.07591579000001</v>
      </c>
      <c r="G45" s="776">
        <v>0</v>
      </c>
      <c r="H45" s="776">
        <v>0</v>
      </c>
      <c r="I45" s="776">
        <v>10586.901034780001</v>
      </c>
      <c r="J45" s="776">
        <v>23397.70235596</v>
      </c>
      <c r="K45" s="776">
        <v>0</v>
      </c>
      <c r="L45" s="776">
        <v>34515.73374653</v>
      </c>
    </row>
    <row r="46" spans="1:12" ht="12">
      <c r="A46" s="752" t="s">
        <v>119</v>
      </c>
      <c r="B46" s="751">
        <v>0</v>
      </c>
      <c r="C46" s="751">
        <v>0</v>
      </c>
      <c r="D46" s="751">
        <v>0</v>
      </c>
      <c r="E46" s="751">
        <v>0</v>
      </c>
      <c r="F46" s="751">
        <v>0</v>
      </c>
      <c r="G46" s="751">
        <v>0</v>
      </c>
      <c r="H46" s="751">
        <v>0</v>
      </c>
      <c r="I46" s="751">
        <v>0</v>
      </c>
      <c r="J46" s="751">
        <v>0</v>
      </c>
      <c r="K46" s="751">
        <v>145364.0632799954</v>
      </c>
      <c r="L46" s="751">
        <v>145364.0632799954</v>
      </c>
    </row>
    <row r="47" spans="1:12" ht="10.5" customHeight="1" thickBot="1">
      <c r="A47" s="760" t="s">
        <v>226</v>
      </c>
      <c r="B47" s="759">
        <v>916272.4880178334</v>
      </c>
      <c r="C47" s="759">
        <v>418215.1095019451</v>
      </c>
      <c r="D47" s="759">
        <v>141258.60738902056</v>
      </c>
      <c r="E47" s="759">
        <v>55829.358014169986</v>
      </c>
      <c r="F47" s="759">
        <v>106402.01115200687</v>
      </c>
      <c r="G47" s="759">
        <v>111112.98068605583</v>
      </c>
      <c r="H47" s="759">
        <v>309086.403102193</v>
      </c>
      <c r="I47" s="759">
        <v>80311.40858850072</v>
      </c>
      <c r="J47" s="759">
        <v>41927.92735947583</v>
      </c>
      <c r="K47" s="759">
        <v>596963.941659423</v>
      </c>
      <c r="L47" s="759">
        <v>2777380.2354706237</v>
      </c>
    </row>
    <row r="48" spans="1:12" ht="12">
      <c r="A48" s="750"/>
      <c r="B48" s="749"/>
      <c r="C48" s="749"/>
      <c r="D48" s="749"/>
      <c r="E48" s="749"/>
      <c r="F48" s="749"/>
      <c r="G48" s="749"/>
      <c r="H48" s="749"/>
      <c r="I48" s="749"/>
      <c r="J48" s="749"/>
      <c r="K48" s="749"/>
      <c r="L48" s="749"/>
    </row>
    <row r="49" spans="1:12" ht="12">
      <c r="A49" s="750"/>
      <c r="B49" s="770"/>
      <c r="C49" s="770"/>
      <c r="D49" s="770"/>
      <c r="E49" s="770"/>
      <c r="F49" s="770"/>
      <c r="G49" s="770"/>
      <c r="H49" s="770"/>
      <c r="I49" s="770"/>
      <c r="J49" s="770"/>
      <c r="K49" s="770"/>
      <c r="L49" s="770"/>
    </row>
    <row r="50" spans="1:12" ht="12.75">
      <c r="A50" s="748" t="s">
        <v>646</v>
      </c>
      <c r="B50" s="747"/>
      <c r="C50" s="747"/>
      <c r="D50" s="747"/>
      <c r="E50" s="747"/>
      <c r="F50" s="747"/>
      <c r="G50" s="747"/>
      <c r="H50" s="747"/>
      <c r="I50" s="747"/>
      <c r="J50" s="747"/>
      <c r="K50" s="747"/>
      <c r="L50" s="746"/>
    </row>
    <row r="51" spans="1:12" ht="12.75">
      <c r="A51" s="750" t="s">
        <v>647</v>
      </c>
      <c r="B51" s="745"/>
      <c r="C51" s="745"/>
      <c r="D51" s="745"/>
      <c r="E51" s="745"/>
      <c r="F51" s="745"/>
      <c r="G51" s="745"/>
      <c r="H51" s="745"/>
      <c r="I51" s="745"/>
      <c r="J51" s="745"/>
      <c r="K51" s="744"/>
      <c r="L51" s="745"/>
    </row>
    <row r="52" spans="1:12" ht="12.75">
      <c r="A52" s="750" t="s">
        <v>648</v>
      </c>
      <c r="B52" s="745"/>
      <c r="C52" s="745"/>
      <c r="D52" s="745"/>
      <c r="E52" s="745"/>
      <c r="F52" s="745"/>
      <c r="G52" s="745"/>
      <c r="H52" s="745"/>
      <c r="I52" s="745"/>
      <c r="J52" s="745"/>
      <c r="K52" s="744"/>
      <c r="L52" s="745"/>
    </row>
    <row r="53" spans="1:12" ht="12.75">
      <c r="A53" s="750" t="s">
        <v>649</v>
      </c>
      <c r="B53" s="745"/>
      <c r="C53" s="745"/>
      <c r="D53" s="745"/>
      <c r="E53" s="745"/>
      <c r="F53" s="745"/>
      <c r="G53" s="745"/>
      <c r="H53" s="745"/>
      <c r="I53" s="745"/>
      <c r="J53" s="745"/>
      <c r="K53" s="744"/>
      <c r="L53" s="745"/>
    </row>
    <row r="54" spans="1:12" ht="12.75">
      <c r="A54" s="750" t="s">
        <v>650</v>
      </c>
      <c r="B54" s="745"/>
      <c r="C54" s="745"/>
      <c r="D54" s="745"/>
      <c r="E54" s="745"/>
      <c r="F54" s="745"/>
      <c r="G54" s="745"/>
      <c r="H54" s="745"/>
      <c r="I54" s="745"/>
      <c r="J54" s="745"/>
      <c r="K54" s="744"/>
      <c r="L54" s="745"/>
    </row>
    <row r="55" spans="1:12" ht="12">
      <c r="A55" s="201"/>
      <c r="B55" s="226"/>
      <c r="C55" s="226"/>
      <c r="D55" s="226"/>
      <c r="E55" s="226"/>
      <c r="F55" s="226"/>
      <c r="G55" s="226"/>
      <c r="H55" s="226"/>
      <c r="I55" s="226"/>
      <c r="J55" s="226"/>
      <c r="K55" s="365"/>
      <c r="L55" s="366"/>
    </row>
    <row r="56" spans="1:12" ht="12">
      <c r="A56" s="226"/>
      <c r="B56" s="226"/>
      <c r="C56" s="226"/>
      <c r="D56" s="226"/>
      <c r="E56" s="226"/>
      <c r="F56" s="226"/>
      <c r="G56" s="226"/>
      <c r="H56" s="226"/>
      <c r="I56" s="226"/>
      <c r="J56" s="226"/>
      <c r="K56" s="226"/>
      <c r="L56" s="226"/>
    </row>
    <row r="57" spans="1:12" ht="15">
      <c r="A57" s="779" t="s">
        <v>906</v>
      </c>
      <c r="B57" s="50"/>
      <c r="C57" s="50"/>
      <c r="D57" s="50"/>
      <c r="E57" s="50"/>
      <c r="F57" s="50"/>
      <c r="G57" s="50"/>
      <c r="H57" s="50"/>
      <c r="I57" s="50"/>
      <c r="J57" s="50"/>
      <c r="K57" s="50"/>
      <c r="L57" s="483"/>
    </row>
    <row r="58" spans="1:12" ht="24">
      <c r="A58" s="743" t="s">
        <v>826</v>
      </c>
      <c r="B58" s="742" t="s">
        <v>220</v>
      </c>
      <c r="C58" s="742" t="s">
        <v>221</v>
      </c>
      <c r="D58" s="742" t="s">
        <v>222</v>
      </c>
      <c r="E58" s="742" t="s">
        <v>237</v>
      </c>
      <c r="F58" s="742" t="s">
        <v>238</v>
      </c>
      <c r="G58" s="742" t="s">
        <v>199</v>
      </c>
      <c r="H58" s="742" t="s">
        <v>223</v>
      </c>
      <c r="I58" s="742" t="s">
        <v>224</v>
      </c>
      <c r="J58" s="742" t="s">
        <v>205</v>
      </c>
      <c r="K58" s="742" t="s">
        <v>625</v>
      </c>
      <c r="L58" s="742" t="s">
        <v>32</v>
      </c>
    </row>
    <row r="59" spans="1:12" ht="12">
      <c r="A59" s="741" t="s">
        <v>192</v>
      </c>
      <c r="B59" s="234">
        <v>63428.417695893506</v>
      </c>
      <c r="C59" s="234">
        <v>0</v>
      </c>
      <c r="D59" s="234">
        <v>0</v>
      </c>
      <c r="E59" s="234">
        <v>0</v>
      </c>
      <c r="F59" s="234">
        <v>0</v>
      </c>
      <c r="G59" s="234">
        <v>0</v>
      </c>
      <c r="H59" s="234">
        <v>0</v>
      </c>
      <c r="I59" s="234">
        <v>0</v>
      </c>
      <c r="J59" s="234">
        <v>0</v>
      </c>
      <c r="K59" s="234">
        <v>0</v>
      </c>
      <c r="L59" s="85">
        <v>63428.417695893506</v>
      </c>
    </row>
    <row r="60" spans="1:12" ht="12">
      <c r="A60" s="740" t="s">
        <v>615</v>
      </c>
      <c r="B60" s="125">
        <v>0</v>
      </c>
      <c r="C60" s="125">
        <v>102.20639981275241</v>
      </c>
      <c r="D60" s="125">
        <v>206.36282206</v>
      </c>
      <c r="E60" s="125">
        <v>0</v>
      </c>
      <c r="F60" s="125">
        <v>0</v>
      </c>
      <c r="G60" s="125">
        <v>9.033364600897501E-05</v>
      </c>
      <c r="H60" s="125">
        <v>0.0279575954435331</v>
      </c>
      <c r="I60" s="125">
        <v>0</v>
      </c>
      <c r="J60" s="125">
        <v>0</v>
      </c>
      <c r="K60" s="125">
        <v>0</v>
      </c>
      <c r="L60" s="162">
        <v>308.597269801842</v>
      </c>
    </row>
    <row r="61" spans="1:12" ht="12">
      <c r="A61" s="740" t="s">
        <v>64</v>
      </c>
      <c r="B61" s="125">
        <v>177.17889869013302</v>
      </c>
      <c r="C61" s="125">
        <v>10641.014464623564</v>
      </c>
      <c r="D61" s="125">
        <v>438.22173448628496</v>
      </c>
      <c r="E61" s="125">
        <v>1674.0847243565686</v>
      </c>
      <c r="F61" s="125">
        <v>743.7398685974396</v>
      </c>
      <c r="G61" s="125">
        <v>809.5578053670906</v>
      </c>
      <c r="H61" s="125">
        <v>2467.687722519939</v>
      </c>
      <c r="I61" s="125">
        <v>388.58294755141424</v>
      </c>
      <c r="J61" s="125">
        <v>58.74700198762391</v>
      </c>
      <c r="K61" s="125">
        <v>0</v>
      </c>
      <c r="L61" s="162">
        <v>17398.81516818006</v>
      </c>
    </row>
    <row r="62" spans="1:12" ht="12">
      <c r="A62" s="740" t="s">
        <v>65</v>
      </c>
      <c r="B62" s="125">
        <v>488.3312257330242</v>
      </c>
      <c r="C62" s="125">
        <v>89728.83688102089</v>
      </c>
      <c r="D62" s="125">
        <v>28386.068395123424</v>
      </c>
      <c r="E62" s="125">
        <v>18293.858123763952</v>
      </c>
      <c r="F62" s="125">
        <v>28199.975762103593</v>
      </c>
      <c r="G62" s="125">
        <v>35037.60562293579</v>
      </c>
      <c r="H62" s="125">
        <v>100587.46916684261</v>
      </c>
      <c r="I62" s="125">
        <v>38673.55353222595</v>
      </c>
      <c r="J62" s="125">
        <v>32768.03638719542</v>
      </c>
      <c r="K62" s="125">
        <v>0</v>
      </c>
      <c r="L62" s="162">
        <v>372163.7350969446</v>
      </c>
    </row>
    <row r="63" spans="1:12" ht="12">
      <c r="A63" s="740" t="s">
        <v>69</v>
      </c>
      <c r="B63" s="125">
        <v>0</v>
      </c>
      <c r="C63" s="125">
        <v>5569.218668671008</v>
      </c>
      <c r="D63" s="125">
        <v>3404.0442124446736</v>
      </c>
      <c r="E63" s="125">
        <v>2901.7280947194076</v>
      </c>
      <c r="F63" s="125">
        <v>11857.815369191003</v>
      </c>
      <c r="G63" s="125">
        <v>8250.032046213159</v>
      </c>
      <c r="H63" s="125">
        <v>11564.16830376921</v>
      </c>
      <c r="I63" s="125">
        <v>5713.798686871811</v>
      </c>
      <c r="J63" s="125">
        <v>152.93252737351375</v>
      </c>
      <c r="K63" s="125">
        <v>71565.57087744812</v>
      </c>
      <c r="L63" s="162">
        <v>120979.3087867019</v>
      </c>
    </row>
    <row r="64" spans="1:12" ht="12">
      <c r="A64" s="739" t="s">
        <v>40</v>
      </c>
      <c r="B64" s="200">
        <v>0</v>
      </c>
      <c r="C64" s="200">
        <v>24807.087082060265</v>
      </c>
      <c r="D64" s="200">
        <v>241.18387975018618</v>
      </c>
      <c r="E64" s="200">
        <v>93.87236014841706</v>
      </c>
      <c r="F64" s="200">
        <v>11.830258481482012</v>
      </c>
      <c r="G64" s="200">
        <v>165.04677885255697</v>
      </c>
      <c r="H64" s="200">
        <v>258.90854262037897</v>
      </c>
      <c r="I64" s="200">
        <v>325.13814239079227</v>
      </c>
      <c r="J64" s="200">
        <v>1051.700727756408</v>
      </c>
      <c r="K64" s="200">
        <v>6.332993507385254E-11</v>
      </c>
      <c r="L64" s="738">
        <v>26954.767772060546</v>
      </c>
    </row>
    <row r="65" spans="1:12" ht="12.75" thickBot="1">
      <c r="A65" s="737" t="s">
        <v>32</v>
      </c>
      <c r="B65" s="511">
        <v>64093.92782031666</v>
      </c>
      <c r="C65" s="511">
        <v>130848.36349618848</v>
      </c>
      <c r="D65" s="511">
        <v>32675.88104386457</v>
      </c>
      <c r="E65" s="511">
        <v>22963.543302988346</v>
      </c>
      <c r="F65" s="511">
        <v>40813.361258373516</v>
      </c>
      <c r="G65" s="511">
        <v>44262.242343702244</v>
      </c>
      <c r="H65" s="511">
        <v>114878.26169334758</v>
      </c>
      <c r="I65" s="511">
        <v>45101.073309039966</v>
      </c>
      <c r="J65" s="511">
        <v>34031.416644312965</v>
      </c>
      <c r="K65" s="511">
        <v>71565.57087744818</v>
      </c>
      <c r="L65" s="511">
        <v>601233.6417895826</v>
      </c>
    </row>
    <row r="66" spans="1:12" ht="12">
      <c r="A66" s="736"/>
      <c r="B66" s="162"/>
      <c r="C66" s="162"/>
      <c r="D66" s="162"/>
      <c r="E66" s="162"/>
      <c r="F66" s="162"/>
      <c r="G66" s="162"/>
      <c r="H66" s="162"/>
      <c r="I66" s="162"/>
      <c r="J66" s="162"/>
      <c r="K66" s="162"/>
      <c r="L66" s="162"/>
    </row>
    <row r="67" spans="1:12" ht="24">
      <c r="A67" s="743" t="s">
        <v>826</v>
      </c>
      <c r="B67" s="84" t="s">
        <v>220</v>
      </c>
      <c r="C67" s="84" t="s">
        <v>221</v>
      </c>
      <c r="D67" s="84" t="s">
        <v>222</v>
      </c>
      <c r="E67" s="84" t="s">
        <v>237</v>
      </c>
      <c r="F67" s="84" t="s">
        <v>238</v>
      </c>
      <c r="G67" s="84" t="s">
        <v>199</v>
      </c>
      <c r="H67" s="84" t="s">
        <v>223</v>
      </c>
      <c r="I67" s="84" t="s">
        <v>224</v>
      </c>
      <c r="J67" s="84" t="s">
        <v>205</v>
      </c>
      <c r="K67" s="84" t="s">
        <v>625</v>
      </c>
      <c r="L67" s="84" t="s">
        <v>32</v>
      </c>
    </row>
    <row r="68" spans="1:12" ht="12">
      <c r="A68" s="741" t="s">
        <v>225</v>
      </c>
      <c r="B68" s="234">
        <v>5545.608336602091</v>
      </c>
      <c r="C68" s="234">
        <v>13802.228884542285</v>
      </c>
      <c r="D68" s="234">
        <v>78.63980756671742</v>
      </c>
      <c r="E68" s="234">
        <v>1.8049776484791997</v>
      </c>
      <c r="F68" s="234">
        <v>954.3716533087016</v>
      </c>
      <c r="G68" s="234">
        <v>154.13416249436247</v>
      </c>
      <c r="H68" s="234">
        <v>562.8459719502831</v>
      </c>
      <c r="I68" s="234">
        <v>273.38471745868816</v>
      </c>
      <c r="J68" s="234">
        <v>234.79951478670353</v>
      </c>
      <c r="K68" s="234">
        <v>0</v>
      </c>
      <c r="L68" s="162">
        <v>21607.818026358313</v>
      </c>
    </row>
    <row r="69" spans="1:12" ht="12">
      <c r="A69" s="740" t="s">
        <v>193</v>
      </c>
      <c r="B69" s="125">
        <v>211084.53807549545</v>
      </c>
      <c r="C69" s="125">
        <v>22635.970919067113</v>
      </c>
      <c r="D69" s="125">
        <v>2423.6918894982077</v>
      </c>
      <c r="E69" s="125">
        <v>2945.159526482239</v>
      </c>
      <c r="F69" s="125">
        <v>9172.803046952155</v>
      </c>
      <c r="G69" s="125">
        <v>10116.612691862792</v>
      </c>
      <c r="H69" s="125">
        <v>4760.0755801863015</v>
      </c>
      <c r="I69" s="125">
        <v>5447.973691377333</v>
      </c>
      <c r="J69" s="125">
        <v>2774.651702458495</v>
      </c>
      <c r="K69" s="125">
        <v>0</v>
      </c>
      <c r="L69" s="162">
        <v>271361.47712338006</v>
      </c>
    </row>
    <row r="70" spans="1:12" ht="12">
      <c r="A70" s="740" t="s">
        <v>77</v>
      </c>
      <c r="B70" s="125">
        <v>0</v>
      </c>
      <c r="C70" s="125">
        <v>2859.4680795361915</v>
      </c>
      <c r="D70" s="125">
        <v>3896.6230332453165</v>
      </c>
      <c r="E70" s="125">
        <v>9489.375488235195</v>
      </c>
      <c r="F70" s="125">
        <v>13205.927976346866</v>
      </c>
      <c r="G70" s="125">
        <v>15021.124151442724</v>
      </c>
      <c r="H70" s="125">
        <v>131327.42966186616</v>
      </c>
      <c r="I70" s="125">
        <v>19400.122806</v>
      </c>
      <c r="J70" s="125">
        <v>1192.0949492723103</v>
      </c>
      <c r="K70" s="125">
        <v>0</v>
      </c>
      <c r="L70" s="162">
        <v>196392.16614594476</v>
      </c>
    </row>
    <row r="71" spans="1:12" ht="12">
      <c r="A71" s="740" t="s">
        <v>78</v>
      </c>
      <c r="B71" s="125">
        <v>0</v>
      </c>
      <c r="C71" s="125">
        <v>0.06841213046278931</v>
      </c>
      <c r="D71" s="125">
        <v>0.17485095111431626</v>
      </c>
      <c r="E71" s="125">
        <v>0.021367568307100945</v>
      </c>
      <c r="F71" s="125">
        <v>1.3963430304896786E-13</v>
      </c>
      <c r="G71" s="125">
        <v>-1.3963430304896786E-13</v>
      </c>
      <c r="H71" s="125">
        <v>743.0456240799997</v>
      </c>
      <c r="I71" s="125">
        <v>1159.6588094299996</v>
      </c>
      <c r="J71" s="125">
        <v>7.075693780000139</v>
      </c>
      <c r="K71" s="735">
        <v>21160.03936298112</v>
      </c>
      <c r="L71" s="162">
        <v>23070.084120921</v>
      </c>
    </row>
    <row r="72" spans="1:12" ht="12">
      <c r="A72" s="739" t="s">
        <v>40</v>
      </c>
      <c r="B72" s="200">
        <v>0.053978414983114245</v>
      </c>
      <c r="C72" s="200">
        <v>20581.377572684243</v>
      </c>
      <c r="D72" s="200">
        <v>546.3420823662372</v>
      </c>
      <c r="E72" s="200">
        <v>214.73751578817863</v>
      </c>
      <c r="F72" s="200">
        <v>328.62590596094685</v>
      </c>
      <c r="G72" s="200">
        <v>128.30458851127804</v>
      </c>
      <c r="H72" s="200">
        <v>435.1072568043419</v>
      </c>
      <c r="I72" s="200">
        <v>11195.380073825785</v>
      </c>
      <c r="J72" s="200">
        <v>10131.71181487507</v>
      </c>
      <c r="K72" s="200">
        <v>51059.7210855506</v>
      </c>
      <c r="L72" s="162">
        <v>94621.36187478167</v>
      </c>
    </row>
    <row r="73" spans="1:12" ht="12.75" thickBot="1">
      <c r="A73" s="737" t="s">
        <v>32</v>
      </c>
      <c r="B73" s="511">
        <v>216630.20039051253</v>
      </c>
      <c r="C73" s="511">
        <v>59879.1138679603</v>
      </c>
      <c r="D73" s="511">
        <v>6945.471663627593</v>
      </c>
      <c r="E73" s="511">
        <v>12651.098875722397</v>
      </c>
      <c r="F73" s="511">
        <v>23661.728582568667</v>
      </c>
      <c r="G73" s="511">
        <v>25420.175594311153</v>
      </c>
      <c r="H73" s="511">
        <v>137828.5040948871</v>
      </c>
      <c r="I73" s="511">
        <v>37476.5200980918</v>
      </c>
      <c r="J73" s="511">
        <v>14340.33367517258</v>
      </c>
      <c r="K73" s="511">
        <v>72219.76044853171</v>
      </c>
      <c r="L73" s="511">
        <v>607052.9072913858</v>
      </c>
    </row>
    <row r="74" spans="1:12" ht="12.75">
      <c r="A74" s="734"/>
      <c r="B74" s="162"/>
      <c r="C74" s="162"/>
      <c r="D74" s="162"/>
      <c r="E74" s="162"/>
      <c r="F74" s="162"/>
      <c r="G74" s="162"/>
      <c r="H74" s="162"/>
      <c r="I74" s="162"/>
      <c r="J74" s="162"/>
      <c r="K74" s="162"/>
      <c r="L74" s="162"/>
    </row>
    <row r="75" spans="1:12" ht="12.75">
      <c r="A75" s="734"/>
      <c r="B75" s="3"/>
      <c r="C75" s="3"/>
      <c r="D75" s="3"/>
      <c r="E75" s="3"/>
      <c r="F75" s="3"/>
      <c r="G75" s="3"/>
      <c r="H75" s="3"/>
      <c r="I75" s="3"/>
      <c r="J75" s="3"/>
      <c r="K75" s="3"/>
      <c r="L75" s="22"/>
    </row>
    <row r="76" spans="1:12" ht="15">
      <c r="A76" s="779" t="s">
        <v>827</v>
      </c>
      <c r="B76" s="50"/>
      <c r="C76" s="50"/>
      <c r="D76" s="50"/>
      <c r="E76" s="50"/>
      <c r="F76" s="50"/>
      <c r="G76" s="50"/>
      <c r="H76" s="50"/>
      <c r="I76" s="50"/>
      <c r="J76" s="50"/>
      <c r="K76" s="50"/>
      <c r="L76" s="483"/>
    </row>
    <row r="77" spans="1:12" ht="24">
      <c r="A77" s="733" t="s">
        <v>826</v>
      </c>
      <c r="B77" s="732" t="s">
        <v>220</v>
      </c>
      <c r="C77" s="732" t="s">
        <v>221</v>
      </c>
      <c r="D77" s="732" t="s">
        <v>222</v>
      </c>
      <c r="E77" s="732" t="s">
        <v>237</v>
      </c>
      <c r="F77" s="732" t="s">
        <v>238</v>
      </c>
      <c r="G77" s="732" t="s">
        <v>199</v>
      </c>
      <c r="H77" s="732" t="s">
        <v>223</v>
      </c>
      <c r="I77" s="732" t="s">
        <v>224</v>
      </c>
      <c r="J77" s="732" t="s">
        <v>205</v>
      </c>
      <c r="K77" s="732" t="s">
        <v>625</v>
      </c>
      <c r="L77" s="732" t="s">
        <v>32</v>
      </c>
    </row>
    <row r="78" spans="1:12" ht="12">
      <c r="A78" s="731" t="s">
        <v>192</v>
      </c>
      <c r="B78" s="730">
        <v>69227.51989201846</v>
      </c>
      <c r="C78" s="730">
        <v>0</v>
      </c>
      <c r="D78" s="730">
        <v>0</v>
      </c>
      <c r="E78" s="730">
        <v>0</v>
      </c>
      <c r="F78" s="730">
        <v>0</v>
      </c>
      <c r="G78" s="730">
        <v>0</v>
      </c>
      <c r="H78" s="730">
        <v>0</v>
      </c>
      <c r="I78" s="730">
        <v>0</v>
      </c>
      <c r="J78" s="730">
        <v>0</v>
      </c>
      <c r="K78" s="730">
        <v>0</v>
      </c>
      <c r="L78" s="729">
        <v>69227.51989201846</v>
      </c>
    </row>
    <row r="79" spans="1:12" ht="12">
      <c r="A79" s="728" t="s">
        <v>615</v>
      </c>
      <c r="B79" s="727">
        <v>0</v>
      </c>
      <c r="C79" s="727">
        <v>439.17574476769875</v>
      </c>
      <c r="D79" s="727">
        <v>0</v>
      </c>
      <c r="E79" s="727">
        <v>0</v>
      </c>
      <c r="F79" s="727">
        <v>206.42718049</v>
      </c>
      <c r="G79" s="727">
        <v>0.0444475591574157</v>
      </c>
      <c r="H79" s="727">
        <v>0.009768676172626802</v>
      </c>
      <c r="I79" s="727">
        <v>0</v>
      </c>
      <c r="J79" s="727">
        <v>0</v>
      </c>
      <c r="K79" s="727">
        <v>0</v>
      </c>
      <c r="L79" s="726">
        <v>645.6571414930288</v>
      </c>
    </row>
    <row r="80" spans="1:12" ht="12">
      <c r="A80" s="728" t="s">
        <v>64</v>
      </c>
      <c r="B80" s="727">
        <v>39.7673107421023</v>
      </c>
      <c r="C80" s="727">
        <v>9848.724795885113</v>
      </c>
      <c r="D80" s="727">
        <v>457.8513209824896</v>
      </c>
      <c r="E80" s="727">
        <v>1314.7597609701454</v>
      </c>
      <c r="F80" s="727">
        <v>530.6501547633998</v>
      </c>
      <c r="G80" s="727">
        <v>667.3809931196041</v>
      </c>
      <c r="H80" s="727">
        <v>2026.9736994395887</v>
      </c>
      <c r="I80" s="727">
        <v>189.90289107024992</v>
      </c>
      <c r="J80" s="727">
        <v>80.8510080700472</v>
      </c>
      <c r="K80" s="727">
        <v>0</v>
      </c>
      <c r="L80" s="726">
        <v>15156.861935042738</v>
      </c>
    </row>
    <row r="81" spans="1:12" ht="12">
      <c r="A81" s="728" t="s">
        <v>65</v>
      </c>
      <c r="B81" s="727">
        <v>1836.2110994431832</v>
      </c>
      <c r="C81" s="727">
        <v>56767.6894093044</v>
      </c>
      <c r="D81" s="727">
        <v>32591.272465461363</v>
      </c>
      <c r="E81" s="727">
        <v>20438.270029888787</v>
      </c>
      <c r="F81" s="727">
        <v>26204.65624531982</v>
      </c>
      <c r="G81" s="727">
        <v>34497.992042143094</v>
      </c>
      <c r="H81" s="727">
        <v>109043.01722822063</v>
      </c>
      <c r="I81" s="727">
        <v>41076.4377982436</v>
      </c>
      <c r="J81" s="727">
        <v>35800.6164308537</v>
      </c>
      <c r="K81" s="727">
        <v>0</v>
      </c>
      <c r="L81" s="726">
        <v>358256.1627488786</v>
      </c>
    </row>
    <row r="82" spans="1:12" ht="12">
      <c r="A82" s="728" t="s">
        <v>69</v>
      </c>
      <c r="B82" s="727">
        <v>0</v>
      </c>
      <c r="C82" s="727">
        <v>386.33517693096064</v>
      </c>
      <c r="D82" s="727">
        <v>1107.7836857942248</v>
      </c>
      <c r="E82" s="727">
        <v>8048.132616506231</v>
      </c>
      <c r="F82" s="727">
        <v>7376.796288444668</v>
      </c>
      <c r="G82" s="727">
        <v>5052.114942463792</v>
      </c>
      <c r="H82" s="727">
        <v>12151.44578830787</v>
      </c>
      <c r="I82" s="727">
        <v>9454.210409317224</v>
      </c>
      <c r="J82" s="727">
        <v>165.81492417559343</v>
      </c>
      <c r="K82" s="727">
        <v>73414.3544410092</v>
      </c>
      <c r="L82" s="726">
        <v>117156.98827294976</v>
      </c>
    </row>
    <row r="83" spans="1:12" ht="12">
      <c r="A83" s="725" t="s">
        <v>40</v>
      </c>
      <c r="B83" s="724">
        <v>0</v>
      </c>
      <c r="C83" s="724">
        <v>20835.476936783598</v>
      </c>
      <c r="D83" s="724">
        <v>457.3881706818666</v>
      </c>
      <c r="E83" s="724">
        <v>328.2412211934307</v>
      </c>
      <c r="F83" s="724">
        <v>12.411245399290104</v>
      </c>
      <c r="G83" s="724">
        <v>92.98580040440845</v>
      </c>
      <c r="H83" s="724">
        <v>322.078543713582</v>
      </c>
      <c r="I83" s="724">
        <v>363.8775913438626</v>
      </c>
      <c r="J83" s="724">
        <v>1027.099051791648</v>
      </c>
      <c r="K83" s="724">
        <v>1670.1890550303901</v>
      </c>
      <c r="L83" s="723">
        <v>25109.747616342076</v>
      </c>
    </row>
    <row r="84" spans="1:12" ht="12.75" thickBot="1">
      <c r="A84" s="722" t="s">
        <v>32</v>
      </c>
      <c r="B84" s="721">
        <v>71103.49830220375</v>
      </c>
      <c r="C84" s="721">
        <v>88277.40206367178</v>
      </c>
      <c r="D84" s="721">
        <v>34614.29564291994</v>
      </c>
      <c r="E84" s="721">
        <v>30129.403628558593</v>
      </c>
      <c r="F84" s="721">
        <v>34330.94111441718</v>
      </c>
      <c r="G84" s="721">
        <v>40310.51822569005</v>
      </c>
      <c r="H84" s="721">
        <v>123543.52502835785</v>
      </c>
      <c r="I84" s="721">
        <v>51084.428689974935</v>
      </c>
      <c r="J84" s="721">
        <v>37074.381414890995</v>
      </c>
      <c r="K84" s="721">
        <v>75084.5434960396</v>
      </c>
      <c r="L84" s="721">
        <v>585552.9376067247</v>
      </c>
    </row>
    <row r="85" spans="1:12" ht="12">
      <c r="A85" s="720"/>
      <c r="B85" s="726"/>
      <c r="C85" s="726"/>
      <c r="D85" s="726"/>
      <c r="E85" s="726"/>
      <c r="F85" s="726"/>
      <c r="G85" s="726"/>
      <c r="H85" s="726"/>
      <c r="I85" s="726"/>
      <c r="J85" s="726"/>
      <c r="K85" s="726"/>
      <c r="L85" s="726"/>
    </row>
    <row r="86" spans="1:12" ht="24">
      <c r="A86" s="733" t="s">
        <v>826</v>
      </c>
      <c r="B86" s="719" t="s">
        <v>220</v>
      </c>
      <c r="C86" s="719" t="s">
        <v>221</v>
      </c>
      <c r="D86" s="719" t="s">
        <v>222</v>
      </c>
      <c r="E86" s="719" t="s">
        <v>237</v>
      </c>
      <c r="F86" s="719" t="s">
        <v>238</v>
      </c>
      <c r="G86" s="719" t="s">
        <v>199</v>
      </c>
      <c r="H86" s="719" t="s">
        <v>223</v>
      </c>
      <c r="I86" s="719" t="s">
        <v>224</v>
      </c>
      <c r="J86" s="719" t="s">
        <v>205</v>
      </c>
      <c r="K86" s="719" t="s">
        <v>625</v>
      </c>
      <c r="L86" s="719" t="s">
        <v>32</v>
      </c>
    </row>
    <row r="87" spans="1:12" ht="12">
      <c r="A87" s="731" t="s">
        <v>225</v>
      </c>
      <c r="B87" s="730">
        <v>3669.8682606795232</v>
      </c>
      <c r="C87" s="730">
        <v>4296.914265072592</v>
      </c>
      <c r="D87" s="730">
        <v>2886.226746915166</v>
      </c>
      <c r="E87" s="730">
        <v>541.9341041425917</v>
      </c>
      <c r="F87" s="730">
        <v>1190.0197799684954</v>
      </c>
      <c r="G87" s="730">
        <v>376.599521129319</v>
      </c>
      <c r="H87" s="730">
        <v>169.98378513072012</v>
      </c>
      <c r="I87" s="730">
        <v>245.13550625</v>
      </c>
      <c r="J87" s="730">
        <v>377.55585076933625</v>
      </c>
      <c r="K87" s="730">
        <v>0</v>
      </c>
      <c r="L87" s="726">
        <v>13754.237820057746</v>
      </c>
    </row>
    <row r="88" spans="1:12" ht="12">
      <c r="A88" s="728" t="s">
        <v>193</v>
      </c>
      <c r="B88" s="727">
        <v>209745.8646275065</v>
      </c>
      <c r="C88" s="727">
        <v>37423.28526835162</v>
      </c>
      <c r="D88" s="727">
        <v>3369.104953265212</v>
      </c>
      <c r="E88" s="727">
        <v>6164.996568927886</v>
      </c>
      <c r="F88" s="727">
        <v>7481.922767280922</v>
      </c>
      <c r="G88" s="727">
        <v>2879.6564650688056</v>
      </c>
      <c r="H88" s="727">
        <v>5057.201360183168</v>
      </c>
      <c r="I88" s="727">
        <v>6185.117710898196</v>
      </c>
      <c r="J88" s="727">
        <v>2428.459508292255</v>
      </c>
      <c r="K88" s="727">
        <v>0</v>
      </c>
      <c r="L88" s="726">
        <v>280735.6092297746</v>
      </c>
    </row>
    <row r="89" spans="1:12" ht="12">
      <c r="A89" s="728" t="s">
        <v>77</v>
      </c>
      <c r="B89" s="727">
        <v>0</v>
      </c>
      <c r="C89" s="727">
        <v>2214.5539999234943</v>
      </c>
      <c r="D89" s="727">
        <v>7312.246164673143</v>
      </c>
      <c r="E89" s="727">
        <v>13420.676999120004</v>
      </c>
      <c r="F89" s="727">
        <v>2796.8226209500003</v>
      </c>
      <c r="G89" s="727">
        <v>39123.53942212</v>
      </c>
      <c r="H89" s="727">
        <v>103591.74865302998</v>
      </c>
      <c r="I89" s="727">
        <v>18974.445995899998</v>
      </c>
      <c r="J89" s="727">
        <v>1225.25538211</v>
      </c>
      <c r="K89" s="727">
        <v>0</v>
      </c>
      <c r="L89" s="726">
        <v>188659.2892378266</v>
      </c>
    </row>
    <row r="90" spans="1:12" ht="12">
      <c r="A90" s="728" t="s">
        <v>78</v>
      </c>
      <c r="B90" s="727">
        <v>0</v>
      </c>
      <c r="C90" s="727">
        <v>0</v>
      </c>
      <c r="D90" s="727">
        <v>0</v>
      </c>
      <c r="E90" s="727">
        <v>0</v>
      </c>
      <c r="F90" s="727">
        <v>0</v>
      </c>
      <c r="G90" s="727">
        <v>101.07447835999999</v>
      </c>
      <c r="H90" s="727">
        <v>428.16558718</v>
      </c>
      <c r="I90" s="727">
        <v>609.8857330400002</v>
      </c>
      <c r="J90" s="727">
        <v>0</v>
      </c>
      <c r="K90" s="735">
        <v>23179.147852438</v>
      </c>
      <c r="L90" s="726">
        <v>24318.273651018</v>
      </c>
    </row>
    <row r="91" spans="1:12" ht="12">
      <c r="A91" s="725" t="s">
        <v>40</v>
      </c>
      <c r="B91" s="724">
        <v>0.03347967712197636</v>
      </c>
      <c r="C91" s="724">
        <v>2019.6638935946025</v>
      </c>
      <c r="D91" s="724">
        <v>386.3982391522942</v>
      </c>
      <c r="E91" s="724">
        <v>386.26948606550434</v>
      </c>
      <c r="F91" s="724">
        <v>321.57200168636916</v>
      </c>
      <c r="G91" s="724">
        <v>149.17020073852032</v>
      </c>
      <c r="H91" s="724">
        <v>451.0218126529792</v>
      </c>
      <c r="I91" s="724">
        <v>10932.447770523984</v>
      </c>
      <c r="J91" s="724">
        <v>9886.847958935956</v>
      </c>
      <c r="K91" s="724">
        <v>67763.6956285527</v>
      </c>
      <c r="L91" s="726">
        <v>92297.12047158003</v>
      </c>
    </row>
    <row r="92" spans="1:12" ht="12.75" thickBot="1">
      <c r="A92" s="722" t="s">
        <v>32</v>
      </c>
      <c r="B92" s="721">
        <v>213415.76636786317</v>
      </c>
      <c r="C92" s="721">
        <v>45954.41742694231</v>
      </c>
      <c r="D92" s="721">
        <v>13953.976104005815</v>
      </c>
      <c r="E92" s="721">
        <v>20513.877158255986</v>
      </c>
      <c r="F92" s="721">
        <v>11790.337169885786</v>
      </c>
      <c r="G92" s="721">
        <v>42630.040087416644</v>
      </c>
      <c r="H92" s="721">
        <v>109698.12119817686</v>
      </c>
      <c r="I92" s="721">
        <v>36947.03271661217</v>
      </c>
      <c r="J92" s="721">
        <v>13918.118700107547</v>
      </c>
      <c r="K92" s="721">
        <v>90942.8434809907</v>
      </c>
      <c r="L92" s="721">
        <v>599764.5304102569</v>
      </c>
    </row>
    <row r="93" spans="1:12" ht="12.75">
      <c r="A93" s="718"/>
      <c r="B93" s="726"/>
      <c r="C93" s="726"/>
      <c r="D93" s="726"/>
      <c r="E93" s="726"/>
      <c r="F93" s="726"/>
      <c r="G93" s="726"/>
      <c r="H93" s="726"/>
      <c r="I93" s="726"/>
      <c r="J93" s="726"/>
      <c r="K93" s="726"/>
      <c r="L93" s="726"/>
    </row>
    <row r="94" spans="1:12" ht="12.75">
      <c r="A94" s="718"/>
      <c r="B94" s="717"/>
      <c r="C94" s="717"/>
      <c r="D94" s="717"/>
      <c r="E94" s="717"/>
      <c r="F94" s="717"/>
      <c r="G94" s="717"/>
      <c r="H94" s="717"/>
      <c r="I94" s="717"/>
      <c r="J94" s="717"/>
      <c r="K94" s="717"/>
      <c r="L94" s="717"/>
    </row>
    <row r="95" spans="1:12" ht="15">
      <c r="A95" s="716" t="s">
        <v>903</v>
      </c>
      <c r="B95" s="715"/>
      <c r="C95" s="715"/>
      <c r="D95" s="715"/>
      <c r="E95" s="715"/>
      <c r="F95" s="715"/>
      <c r="G95" s="715"/>
      <c r="H95" s="715"/>
      <c r="I95" s="715"/>
      <c r="J95" s="715"/>
      <c r="K95" s="715"/>
      <c r="L95" s="714"/>
    </row>
    <row r="96" spans="1:12" ht="24">
      <c r="A96" s="733" t="s">
        <v>826</v>
      </c>
      <c r="B96" s="719" t="s">
        <v>220</v>
      </c>
      <c r="C96" s="719" t="s">
        <v>221</v>
      </c>
      <c r="D96" s="719" t="s">
        <v>222</v>
      </c>
      <c r="E96" s="719" t="s">
        <v>237</v>
      </c>
      <c r="F96" s="719" t="s">
        <v>238</v>
      </c>
      <c r="G96" s="719" t="s">
        <v>199</v>
      </c>
      <c r="H96" s="719" t="s">
        <v>223</v>
      </c>
      <c r="I96" s="719" t="s">
        <v>224</v>
      </c>
      <c r="J96" s="719" t="s">
        <v>205</v>
      </c>
      <c r="K96" s="719" t="s">
        <v>625</v>
      </c>
      <c r="L96" s="719" t="s">
        <v>32</v>
      </c>
    </row>
    <row r="97" spans="1:12" ht="12">
      <c r="A97" s="731" t="s">
        <v>192</v>
      </c>
      <c r="B97" s="730">
        <v>163958.865194194</v>
      </c>
      <c r="C97" s="730">
        <v>0</v>
      </c>
      <c r="D97" s="730">
        <v>0</v>
      </c>
      <c r="E97" s="730">
        <v>0</v>
      </c>
      <c r="F97" s="730">
        <v>0</v>
      </c>
      <c r="G97" s="730">
        <v>0</v>
      </c>
      <c r="H97" s="730">
        <v>0</v>
      </c>
      <c r="I97" s="730">
        <v>0</v>
      </c>
      <c r="J97" s="730">
        <v>0</v>
      </c>
      <c r="K97" s="730">
        <v>0</v>
      </c>
      <c r="L97" s="729">
        <v>163958.865194194</v>
      </c>
    </row>
    <row r="98" spans="1:12" ht="12">
      <c r="A98" s="728" t="s">
        <v>615</v>
      </c>
      <c r="B98" s="727">
        <v>0</v>
      </c>
      <c r="C98" s="727">
        <v>-7.69E-05</v>
      </c>
      <c r="D98" s="727">
        <v>0</v>
      </c>
      <c r="E98" s="727">
        <v>0</v>
      </c>
      <c r="F98" s="727">
        <v>0</v>
      </c>
      <c r="G98" s="727">
        <v>0</v>
      </c>
      <c r="H98" s="727">
        <v>0</v>
      </c>
      <c r="I98" s="727">
        <v>0</v>
      </c>
      <c r="J98" s="727">
        <v>0</v>
      </c>
      <c r="K98" s="727">
        <v>0</v>
      </c>
      <c r="L98" s="726">
        <v>-7.69E-05</v>
      </c>
    </row>
    <row r="99" spans="1:12" ht="12">
      <c r="A99" s="728" t="s">
        <v>64</v>
      </c>
      <c r="B99" s="727">
        <v>46.18216854253962</v>
      </c>
      <c r="C99" s="727">
        <v>26207.785979805</v>
      </c>
      <c r="D99" s="727">
        <v>2500.3538953157927</v>
      </c>
      <c r="E99" s="727">
        <v>2546.4604219388593</v>
      </c>
      <c r="F99" s="727">
        <v>4204.495501869999</v>
      </c>
      <c r="G99" s="727">
        <v>137.24582492000002</v>
      </c>
      <c r="H99" s="727">
        <v>4.85318579</v>
      </c>
      <c r="I99" s="727">
        <v>0</v>
      </c>
      <c r="J99" s="727">
        <v>1.2280693481393699</v>
      </c>
      <c r="K99" s="727">
        <v>0</v>
      </c>
      <c r="L99" s="726">
        <v>35648.60504753033</v>
      </c>
    </row>
    <row r="100" spans="1:12" ht="12">
      <c r="A100" s="728" t="s">
        <v>65</v>
      </c>
      <c r="B100" s="727">
        <v>33.16428259311698</v>
      </c>
      <c r="C100" s="727">
        <v>36668.977218633</v>
      </c>
      <c r="D100" s="727">
        <v>21743.18665396136</v>
      </c>
      <c r="E100" s="727">
        <v>3627.351786807361</v>
      </c>
      <c r="F100" s="727">
        <v>6722.691649586762</v>
      </c>
      <c r="G100" s="727">
        <v>7116.111546780012</v>
      </c>
      <c r="H100" s="727">
        <v>44136.01717159177</v>
      </c>
      <c r="I100" s="727">
        <v>15881.946411730796</v>
      </c>
      <c r="J100" s="727">
        <v>2327.9321138603273</v>
      </c>
      <c r="K100" s="727">
        <v>0</v>
      </c>
      <c r="L100" s="726">
        <v>138257.3788355445</v>
      </c>
    </row>
    <row r="101" spans="1:12" ht="12">
      <c r="A101" s="728" t="s">
        <v>69</v>
      </c>
      <c r="B101" s="727">
        <v>0</v>
      </c>
      <c r="C101" s="727">
        <v>679.9081011617673</v>
      </c>
      <c r="D101" s="727">
        <v>1814.0209006280945</v>
      </c>
      <c r="E101" s="727">
        <v>3878.35383423553</v>
      </c>
      <c r="F101" s="727">
        <v>5206.4397521199635</v>
      </c>
      <c r="G101" s="727">
        <v>13288.203672639582</v>
      </c>
      <c r="H101" s="727">
        <v>17142.303800563423</v>
      </c>
      <c r="I101" s="727">
        <v>1.6429786400000006</v>
      </c>
      <c r="J101" s="727">
        <v>7.39798512</v>
      </c>
      <c r="K101" s="727">
        <v>36306.18057964484</v>
      </c>
      <c r="L101" s="726">
        <v>78324.4516047532</v>
      </c>
    </row>
    <row r="102" spans="1:12" ht="12">
      <c r="A102" s="725" t="s">
        <v>40</v>
      </c>
      <c r="B102" s="724">
        <v>0</v>
      </c>
      <c r="C102" s="724">
        <v>3060.999853270755</v>
      </c>
      <c r="D102" s="724">
        <v>79.49315750783268</v>
      </c>
      <c r="E102" s="724">
        <v>0.11876883901327684</v>
      </c>
      <c r="F102" s="724">
        <v>4.427715685582719</v>
      </c>
      <c r="G102" s="724">
        <v>6.773471891634594</v>
      </c>
      <c r="H102" s="724">
        <v>82.88044127384933</v>
      </c>
      <c r="I102" s="724">
        <v>16.19654105</v>
      </c>
      <c r="J102" s="724">
        <v>22.548275218882335</v>
      </c>
      <c r="K102" s="724">
        <v>4.001776687800884E-14</v>
      </c>
      <c r="L102" s="723">
        <v>3273.4382247375497</v>
      </c>
    </row>
    <row r="103" spans="1:12" ht="12.75" thickBot="1">
      <c r="A103" s="722" t="s">
        <v>32</v>
      </c>
      <c r="B103" s="721">
        <v>164353.20304942966</v>
      </c>
      <c r="C103" s="721">
        <v>66302.67967187054</v>
      </c>
      <c r="D103" s="721">
        <v>26137.054607413076</v>
      </c>
      <c r="E103" s="721">
        <v>10052.284811820762</v>
      </c>
      <c r="F103" s="721">
        <v>16138.054619262308</v>
      </c>
      <c r="G103" s="721">
        <v>20548.33451623123</v>
      </c>
      <c r="H103" s="721">
        <v>61366.05459921904</v>
      </c>
      <c r="I103" s="721">
        <v>15899.785931420796</v>
      </c>
      <c r="J103" s="721">
        <v>2359.106443547349</v>
      </c>
      <c r="K103" s="721">
        <v>36306.18057964484</v>
      </c>
      <c r="L103" s="721">
        <v>419462.7388298596</v>
      </c>
    </row>
    <row r="104" spans="1:12" ht="12">
      <c r="A104" s="720"/>
      <c r="B104" s="726"/>
      <c r="C104" s="726"/>
      <c r="D104" s="726"/>
      <c r="E104" s="726"/>
      <c r="F104" s="726"/>
      <c r="G104" s="726"/>
      <c r="H104" s="726"/>
      <c r="I104" s="726"/>
      <c r="J104" s="726"/>
      <c r="K104" s="726"/>
      <c r="L104" s="726"/>
    </row>
    <row r="105" spans="1:12" ht="24">
      <c r="A105" s="733" t="s">
        <v>826</v>
      </c>
      <c r="B105" s="719" t="s">
        <v>220</v>
      </c>
      <c r="C105" s="719" t="s">
        <v>221</v>
      </c>
      <c r="D105" s="719" t="s">
        <v>222</v>
      </c>
      <c r="E105" s="719" t="s">
        <v>237</v>
      </c>
      <c r="F105" s="719" t="s">
        <v>238</v>
      </c>
      <c r="G105" s="719" t="s">
        <v>199</v>
      </c>
      <c r="H105" s="719" t="s">
        <v>223</v>
      </c>
      <c r="I105" s="719" t="s">
        <v>224</v>
      </c>
      <c r="J105" s="719" t="s">
        <v>205</v>
      </c>
      <c r="K105" s="719" t="s">
        <v>625</v>
      </c>
      <c r="L105" s="719" t="s">
        <v>32</v>
      </c>
    </row>
    <row r="106" spans="1:12" ht="12">
      <c r="A106" s="731" t="s">
        <v>225</v>
      </c>
      <c r="B106" s="730">
        <v>1663.2744555707186</v>
      </c>
      <c r="C106" s="730">
        <v>25224.31493659353</v>
      </c>
      <c r="D106" s="730">
        <v>13736.939389670822</v>
      </c>
      <c r="E106" s="730">
        <v>734.90104652</v>
      </c>
      <c r="F106" s="730">
        <v>470.14589638</v>
      </c>
      <c r="G106" s="730">
        <v>556.9312499100004</v>
      </c>
      <c r="H106" s="730">
        <v>6.177079322780584E-14</v>
      </c>
      <c r="I106" s="730">
        <v>0</v>
      </c>
      <c r="J106" s="730">
        <v>4.0884273697146417E-13</v>
      </c>
      <c r="K106" s="730">
        <v>0</v>
      </c>
      <c r="L106" s="729">
        <v>42386.50697464507</v>
      </c>
    </row>
    <row r="107" spans="1:12" ht="12">
      <c r="A107" s="728" t="s">
        <v>193</v>
      </c>
      <c r="B107" s="727">
        <v>72606.70464730092</v>
      </c>
      <c r="C107" s="727">
        <v>171328.07548854072</v>
      </c>
      <c r="D107" s="727">
        <v>1222.149814724247</v>
      </c>
      <c r="E107" s="727">
        <v>512.6443346251503</v>
      </c>
      <c r="F107" s="727">
        <v>1283.3491322423326</v>
      </c>
      <c r="G107" s="727">
        <v>44.68989682705116</v>
      </c>
      <c r="H107" s="727">
        <v>45.5912082863464</v>
      </c>
      <c r="I107" s="727">
        <v>0.7686067777812569</v>
      </c>
      <c r="J107" s="727">
        <v>0.0614640926640312</v>
      </c>
      <c r="K107" s="727">
        <v>0</v>
      </c>
      <c r="L107" s="726">
        <v>247044.0345934172</v>
      </c>
    </row>
    <row r="108" spans="1:12" ht="12">
      <c r="A108" s="728" t="s">
        <v>77</v>
      </c>
      <c r="B108" s="727">
        <v>0</v>
      </c>
      <c r="C108" s="727">
        <v>43637.417669170005</v>
      </c>
      <c r="D108" s="727">
        <v>81254.4136842</v>
      </c>
      <c r="E108" s="727">
        <v>21654.45756463</v>
      </c>
      <c r="F108" s="727">
        <v>39144.23068154</v>
      </c>
      <c r="G108" s="727">
        <v>16433.78735061</v>
      </c>
      <c r="H108" s="727">
        <v>55522.05020931999</v>
      </c>
      <c r="I108" s="727">
        <v>128.48879147</v>
      </c>
      <c r="J108" s="727">
        <v>445.01363153</v>
      </c>
      <c r="K108" s="727">
        <v>0</v>
      </c>
      <c r="L108" s="726">
        <v>258219.85958246997</v>
      </c>
    </row>
    <row r="109" spans="1:12" ht="12">
      <c r="A109" s="728" t="s">
        <v>78</v>
      </c>
      <c r="B109" s="727">
        <v>0</v>
      </c>
      <c r="C109" s="727">
        <v>-1.0180196881680636E-15</v>
      </c>
      <c r="D109" s="727">
        <v>-1.8630261781149006E-15</v>
      </c>
      <c r="E109" s="727">
        <v>-2.3140804945480132E-27</v>
      </c>
      <c r="F109" s="727">
        <v>-2.472960387850158E-16</v>
      </c>
      <c r="G109" s="727">
        <v>28.41908783</v>
      </c>
      <c r="H109" s="727">
        <v>94.06415652999999</v>
      </c>
      <c r="I109" s="727">
        <v>-4.6281609890960265E-27</v>
      </c>
      <c r="J109" s="727">
        <v>0</v>
      </c>
      <c r="K109" s="735">
        <v>19643.1668168807</v>
      </c>
      <c r="L109" s="726">
        <v>19765.6500612407</v>
      </c>
    </row>
    <row r="110" spans="1:12" ht="12">
      <c r="A110" s="725" t="s">
        <v>40</v>
      </c>
      <c r="B110" s="724">
        <v>0.0005987956383054063</v>
      </c>
      <c r="C110" s="724">
        <v>2809.7110155512555</v>
      </c>
      <c r="D110" s="724">
        <v>357.2208348308896</v>
      </c>
      <c r="E110" s="724">
        <v>24.819599366098487</v>
      </c>
      <c r="F110" s="724">
        <v>38.3288869323685</v>
      </c>
      <c r="G110" s="724">
        <v>20.310498570892257</v>
      </c>
      <c r="H110" s="724">
        <v>475.20215980801476</v>
      </c>
      <c r="I110" s="724">
        <v>50.552684096486864</v>
      </c>
      <c r="J110" s="724">
        <v>14819.46031902656</v>
      </c>
      <c r="K110" s="724">
        <v>321.565943616845</v>
      </c>
      <c r="L110" s="723">
        <v>18917.17254059505</v>
      </c>
    </row>
    <row r="111" spans="1:12" ht="12.75" thickBot="1">
      <c r="A111" s="722" t="s">
        <v>32</v>
      </c>
      <c r="B111" s="721">
        <v>74269.97970166728</v>
      </c>
      <c r="C111" s="721">
        <v>242999.51910985552</v>
      </c>
      <c r="D111" s="721">
        <v>96570.72372342597</v>
      </c>
      <c r="E111" s="721">
        <v>22926.82254514125</v>
      </c>
      <c r="F111" s="721">
        <v>40936.0545970947</v>
      </c>
      <c r="G111" s="721">
        <v>17084.138083747945</v>
      </c>
      <c r="H111" s="721">
        <v>56136.907733944354</v>
      </c>
      <c r="I111" s="721">
        <v>179.81008234426812</v>
      </c>
      <c r="J111" s="721">
        <v>15264.535414649225</v>
      </c>
      <c r="K111" s="721">
        <v>19964.732760497547</v>
      </c>
      <c r="L111" s="721">
        <v>586333.223752368</v>
      </c>
    </row>
    <row r="112" spans="1:12" ht="12.75">
      <c r="A112" s="718"/>
      <c r="B112" s="726"/>
      <c r="C112" s="726"/>
      <c r="D112" s="726"/>
      <c r="E112" s="726"/>
      <c r="F112" s="726"/>
      <c r="G112" s="726"/>
      <c r="H112" s="726"/>
      <c r="I112" s="726"/>
      <c r="J112" s="726"/>
      <c r="K112" s="726"/>
      <c r="L112" s="726"/>
    </row>
    <row r="113" spans="1:12" ht="12.75">
      <c r="A113" s="718"/>
      <c r="B113" s="717"/>
      <c r="C113" s="717"/>
      <c r="D113" s="717"/>
      <c r="E113" s="717"/>
      <c r="F113" s="717"/>
      <c r="G113" s="717"/>
      <c r="H113" s="717"/>
      <c r="I113" s="717"/>
      <c r="J113" s="717"/>
      <c r="K113" s="717"/>
      <c r="L113" s="717"/>
    </row>
    <row r="114" spans="1:12" ht="15">
      <c r="A114" s="716" t="s">
        <v>904</v>
      </c>
      <c r="B114" s="715"/>
      <c r="C114" s="715"/>
      <c r="D114" s="715"/>
      <c r="E114" s="715"/>
      <c r="F114" s="715"/>
      <c r="G114" s="715"/>
      <c r="H114" s="715"/>
      <c r="I114" s="715"/>
      <c r="J114" s="715"/>
      <c r="K114" s="715"/>
      <c r="L114" s="714"/>
    </row>
    <row r="115" spans="1:12" ht="24">
      <c r="A115" s="733" t="s">
        <v>826</v>
      </c>
      <c r="B115" s="719" t="s">
        <v>220</v>
      </c>
      <c r="C115" s="719" t="s">
        <v>221</v>
      </c>
      <c r="D115" s="719" t="s">
        <v>222</v>
      </c>
      <c r="E115" s="719" t="s">
        <v>237</v>
      </c>
      <c r="F115" s="719" t="s">
        <v>238</v>
      </c>
      <c r="G115" s="719" t="s">
        <v>199</v>
      </c>
      <c r="H115" s="719" t="s">
        <v>223</v>
      </c>
      <c r="I115" s="719" t="s">
        <v>224</v>
      </c>
      <c r="J115" s="719" t="s">
        <v>205</v>
      </c>
      <c r="K115" s="719" t="s">
        <v>625</v>
      </c>
      <c r="L115" s="719" t="s">
        <v>32</v>
      </c>
    </row>
    <row r="116" spans="1:12" ht="12">
      <c r="A116" s="731" t="s">
        <v>192</v>
      </c>
      <c r="B116" s="730">
        <v>172.35993622636633</v>
      </c>
      <c r="C116" s="730">
        <v>0</v>
      </c>
      <c r="D116" s="730">
        <v>0</v>
      </c>
      <c r="E116" s="730">
        <v>0</v>
      </c>
      <c r="F116" s="730">
        <v>0</v>
      </c>
      <c r="G116" s="730">
        <v>0</v>
      </c>
      <c r="H116" s="730">
        <v>0</v>
      </c>
      <c r="I116" s="730">
        <v>0</v>
      </c>
      <c r="J116" s="730">
        <v>0</v>
      </c>
      <c r="K116" s="730">
        <v>0</v>
      </c>
      <c r="L116" s="729">
        <v>172.35993622636633</v>
      </c>
    </row>
    <row r="117" spans="1:12" ht="12">
      <c r="A117" s="728" t="s">
        <v>615</v>
      </c>
      <c r="B117" s="727">
        <v>0</v>
      </c>
      <c r="C117" s="727">
        <v>1521.19993577</v>
      </c>
      <c r="D117" s="727">
        <v>0</v>
      </c>
      <c r="E117" s="727">
        <v>0</v>
      </c>
      <c r="F117" s="727">
        <v>0</v>
      </c>
      <c r="G117" s="727">
        <v>0</v>
      </c>
      <c r="H117" s="727">
        <v>0</v>
      </c>
      <c r="I117" s="727">
        <v>0</v>
      </c>
      <c r="J117" s="727">
        <v>0</v>
      </c>
      <c r="K117" s="727">
        <v>0</v>
      </c>
      <c r="L117" s="726">
        <v>1521.19993577</v>
      </c>
    </row>
    <row r="118" spans="1:12" ht="12">
      <c r="A118" s="728" t="s">
        <v>64</v>
      </c>
      <c r="B118" s="727">
        <v>29.282473958120104</v>
      </c>
      <c r="C118" s="727">
        <v>3318.2851714420367</v>
      </c>
      <c r="D118" s="727">
        <v>9.171617049999934</v>
      </c>
      <c r="E118" s="727">
        <v>30.790848037991143</v>
      </c>
      <c r="F118" s="727">
        <v>165.95090953000005</v>
      </c>
      <c r="G118" s="727">
        <v>259.94498865</v>
      </c>
      <c r="H118" s="727">
        <v>236.87983646</v>
      </c>
      <c r="I118" s="727">
        <v>0</v>
      </c>
      <c r="J118" s="727">
        <v>0.030774570893352</v>
      </c>
      <c r="K118" s="727">
        <v>0</v>
      </c>
      <c r="L118" s="726">
        <v>4050.3366196990414</v>
      </c>
    </row>
    <row r="119" spans="1:12" ht="12">
      <c r="A119" s="728" t="s">
        <v>65</v>
      </c>
      <c r="B119" s="727">
        <v>187.19662814834354</v>
      </c>
      <c r="C119" s="727">
        <v>97038.10637069978</v>
      </c>
      <c r="D119" s="727">
        <v>63381.88120754321</v>
      </c>
      <c r="E119" s="727">
        <v>88221.51427054762</v>
      </c>
      <c r="F119" s="727">
        <v>175337.51426624562</v>
      </c>
      <c r="G119" s="727">
        <v>290531.6610589731</v>
      </c>
      <c r="H119" s="727">
        <v>197467.9412623584</v>
      </c>
      <c r="I119" s="727">
        <v>31604.806721612422</v>
      </c>
      <c r="J119" s="727">
        <v>16281.284379703979</v>
      </c>
      <c r="K119" s="727">
        <v>0</v>
      </c>
      <c r="L119" s="726">
        <v>960051.9061658323</v>
      </c>
    </row>
    <row r="120" spans="1:12" ht="12">
      <c r="A120" s="728" t="s">
        <v>69</v>
      </c>
      <c r="B120" s="727">
        <v>0</v>
      </c>
      <c r="C120" s="727">
        <v>2974.5250124362537</v>
      </c>
      <c r="D120" s="727">
        <v>4527.309813299681</v>
      </c>
      <c r="E120" s="727">
        <v>1624.4470132395973</v>
      </c>
      <c r="F120" s="727">
        <v>8532.59735861</v>
      </c>
      <c r="G120" s="727">
        <v>5809.953097379997</v>
      </c>
      <c r="H120" s="727">
        <v>32860.24866207001</v>
      </c>
      <c r="I120" s="727">
        <v>4210.020591750001</v>
      </c>
      <c r="J120" s="727">
        <v>1421.94180929</v>
      </c>
      <c r="K120" s="727">
        <v>358083.8882741273</v>
      </c>
      <c r="L120" s="726">
        <v>420044.9316322029</v>
      </c>
    </row>
    <row r="121" spans="1:12" ht="12">
      <c r="A121" s="725" t="s">
        <v>40</v>
      </c>
      <c r="B121" s="724">
        <v>0</v>
      </c>
      <c r="C121" s="724">
        <v>5472.878488961449</v>
      </c>
      <c r="D121" s="724">
        <v>783.3202342238498</v>
      </c>
      <c r="E121" s="724">
        <v>143.73696469156187</v>
      </c>
      <c r="F121" s="724">
        <v>186.83779274290123</v>
      </c>
      <c r="G121" s="724">
        <v>674.0649729400001</v>
      </c>
      <c r="H121" s="724">
        <v>2459.0040183</v>
      </c>
      <c r="I121" s="724">
        <v>418.41949973</v>
      </c>
      <c r="J121" s="724">
        <v>1289.705319735726</v>
      </c>
      <c r="K121" s="724">
        <v>286.73475865297434</v>
      </c>
      <c r="L121" s="723">
        <v>11714.702049978463</v>
      </c>
    </row>
    <row r="122" spans="1:12" ht="12.75" thickBot="1">
      <c r="A122" s="722" t="s">
        <v>32</v>
      </c>
      <c r="B122" s="721">
        <v>388.83903833283</v>
      </c>
      <c r="C122" s="721">
        <v>110324.99497930951</v>
      </c>
      <c r="D122" s="721">
        <v>68701.68287211674</v>
      </c>
      <c r="E122" s="721">
        <v>90020.48909651676</v>
      </c>
      <c r="F122" s="721">
        <v>184222.9003271285</v>
      </c>
      <c r="G122" s="721">
        <v>297275.6241179431</v>
      </c>
      <c r="H122" s="721">
        <v>233024.07377918842</v>
      </c>
      <c r="I122" s="721">
        <v>36233.246813092424</v>
      </c>
      <c r="J122" s="721">
        <v>18992.9622833006</v>
      </c>
      <c r="K122" s="721">
        <v>358370.6230327803</v>
      </c>
      <c r="L122" s="721">
        <v>1397555.4363397092</v>
      </c>
    </row>
    <row r="123" spans="1:12" ht="12">
      <c r="A123" s="720"/>
      <c r="B123" s="726"/>
      <c r="C123" s="726"/>
      <c r="D123" s="726"/>
      <c r="E123" s="726"/>
      <c r="F123" s="726"/>
      <c r="G123" s="726"/>
      <c r="H123" s="726"/>
      <c r="I123" s="726"/>
      <c r="J123" s="726"/>
      <c r="K123" s="726"/>
      <c r="L123" s="726"/>
    </row>
    <row r="124" spans="1:12" ht="24">
      <c r="A124" s="733" t="s">
        <v>826</v>
      </c>
      <c r="B124" s="719" t="s">
        <v>220</v>
      </c>
      <c r="C124" s="719" t="s">
        <v>221</v>
      </c>
      <c r="D124" s="719" t="s">
        <v>222</v>
      </c>
      <c r="E124" s="719" t="s">
        <v>237</v>
      </c>
      <c r="F124" s="719" t="s">
        <v>238</v>
      </c>
      <c r="G124" s="719" t="s">
        <v>199</v>
      </c>
      <c r="H124" s="719" t="s">
        <v>223</v>
      </c>
      <c r="I124" s="719" t="s">
        <v>224</v>
      </c>
      <c r="J124" s="719" t="s">
        <v>205</v>
      </c>
      <c r="K124" s="719" t="s">
        <v>625</v>
      </c>
      <c r="L124" s="719" t="s">
        <v>32</v>
      </c>
    </row>
    <row r="125" spans="1:12" ht="12">
      <c r="A125" s="731" t="s">
        <v>225</v>
      </c>
      <c r="B125" s="730">
        <v>12858.44805167397</v>
      </c>
      <c r="C125" s="730">
        <v>6264.002269434297</v>
      </c>
      <c r="D125" s="730">
        <v>988.1451346050006</v>
      </c>
      <c r="E125" s="730">
        <v>0.01562503</v>
      </c>
      <c r="F125" s="730">
        <v>0</v>
      </c>
      <c r="G125" s="730">
        <v>188.7651665499803</v>
      </c>
      <c r="H125" s="730">
        <v>29.606662559867555</v>
      </c>
      <c r="I125" s="730">
        <v>0</v>
      </c>
      <c r="J125" s="730">
        <v>848.7642473736187</v>
      </c>
      <c r="K125" s="730">
        <v>0</v>
      </c>
      <c r="L125" s="729">
        <v>21177.747157226735</v>
      </c>
    </row>
    <row r="126" spans="1:12" ht="12">
      <c r="A126" s="728" t="s">
        <v>193</v>
      </c>
      <c r="B126" s="727">
        <v>494043.2536039647</v>
      </c>
      <c r="C126" s="727">
        <v>30505.062558958154</v>
      </c>
      <c r="D126" s="727">
        <v>8531.172101843098</v>
      </c>
      <c r="E126" s="727">
        <v>2512.4261186195076</v>
      </c>
      <c r="F126" s="727">
        <v>58.423571853815226</v>
      </c>
      <c r="G126" s="727">
        <v>139.20777240131054</v>
      </c>
      <c r="H126" s="727">
        <v>3040.6444357282016</v>
      </c>
      <c r="I126" s="727">
        <v>4807.8141577100005</v>
      </c>
      <c r="J126" s="727">
        <v>1401.40322634</v>
      </c>
      <c r="K126" s="727">
        <v>0</v>
      </c>
      <c r="L126" s="726">
        <v>545039.4075474186</v>
      </c>
    </row>
    <row r="127" spans="1:12" ht="12">
      <c r="A127" s="728" t="s">
        <v>77</v>
      </c>
      <c r="B127" s="727">
        <v>0</v>
      </c>
      <c r="C127" s="727">
        <v>3635.09849868</v>
      </c>
      <c r="D127" s="727">
        <v>1798.84841718</v>
      </c>
      <c r="E127" s="727">
        <v>3098.54404114</v>
      </c>
      <c r="F127" s="727">
        <v>49052.21055357001</v>
      </c>
      <c r="G127" s="727">
        <v>48955.879426449996</v>
      </c>
      <c r="H127" s="727">
        <v>108616.06997726</v>
      </c>
      <c r="I127" s="727">
        <v>21532.387893810006</v>
      </c>
      <c r="J127" s="727">
        <v>5529.83960557</v>
      </c>
      <c r="K127" s="727">
        <v>0</v>
      </c>
      <c r="L127" s="726">
        <v>242218.87841366004</v>
      </c>
    </row>
    <row r="128" spans="1:12" ht="12">
      <c r="A128" s="728" t="s">
        <v>78</v>
      </c>
      <c r="B128" s="727">
        <v>0</v>
      </c>
      <c r="C128" s="727">
        <v>0.4394526770204876</v>
      </c>
      <c r="D128" s="727">
        <v>5.81239504686876</v>
      </c>
      <c r="E128" s="727">
        <v>9.989284883085038E-13</v>
      </c>
      <c r="F128" s="727">
        <v>0.10675128145723692</v>
      </c>
      <c r="G128" s="727">
        <v>536.57962334412</v>
      </c>
      <c r="H128" s="727">
        <v>10676.554071160004</v>
      </c>
      <c r="I128" s="727">
        <v>14450.27444771</v>
      </c>
      <c r="J128" s="727">
        <v>732.1394914499999</v>
      </c>
      <c r="K128" s="735">
        <v>67973.73595008263</v>
      </c>
      <c r="L128" s="726">
        <v>94375.6421827521</v>
      </c>
    </row>
    <row r="129" spans="1:12" ht="12">
      <c r="A129" s="725" t="s">
        <v>40</v>
      </c>
      <c r="B129" s="724">
        <v>0.39665452389984707</v>
      </c>
      <c r="C129" s="724">
        <v>13663.7810198792</v>
      </c>
      <c r="D129" s="724">
        <v>1357.0741405859285</v>
      </c>
      <c r="E129" s="724">
        <v>373.7410921330229</v>
      </c>
      <c r="F129" s="724">
        <v>917.678063358937</v>
      </c>
      <c r="G129" s="724">
        <v>342.4201533369967</v>
      </c>
      <c r="H129" s="724">
        <v>2934.4576080591332</v>
      </c>
      <c r="I129" s="724">
        <v>2142.09903705</v>
      </c>
      <c r="J129" s="724">
        <v>692.189999612194</v>
      </c>
      <c r="K129" s="724">
        <v>405760.5211121658</v>
      </c>
      <c r="L129" s="723">
        <v>428184.35888070514</v>
      </c>
    </row>
    <row r="130" spans="1:12" ht="12.75" thickBot="1">
      <c r="A130" s="722" t="s">
        <v>32</v>
      </c>
      <c r="B130" s="721">
        <v>506902.09831016255</v>
      </c>
      <c r="C130" s="721">
        <v>54068.383799628675</v>
      </c>
      <c r="D130" s="721">
        <v>12681.052189260894</v>
      </c>
      <c r="E130" s="721">
        <v>5984.726876922531</v>
      </c>
      <c r="F130" s="721">
        <v>50028.41894006422</v>
      </c>
      <c r="G130" s="721">
        <v>50162.85214208241</v>
      </c>
      <c r="H130" s="721">
        <v>125297.33275476721</v>
      </c>
      <c r="I130" s="721">
        <v>42932.575536280005</v>
      </c>
      <c r="J130" s="721">
        <v>9204.336570345811</v>
      </c>
      <c r="K130" s="721">
        <v>473734.2570622484</v>
      </c>
      <c r="L130" s="721">
        <v>1330996.0341817627</v>
      </c>
    </row>
    <row r="131" spans="1:12" ht="12">
      <c r="A131" s="720"/>
      <c r="B131" s="726"/>
      <c r="C131" s="726"/>
      <c r="D131" s="726"/>
      <c r="E131" s="726"/>
      <c r="F131" s="726"/>
      <c r="G131" s="726"/>
      <c r="H131" s="726"/>
      <c r="I131" s="726"/>
      <c r="J131" s="726"/>
      <c r="K131" s="726"/>
      <c r="L131" s="726"/>
    </row>
    <row r="132" spans="1:12" ht="12.75">
      <c r="A132" s="713" t="s">
        <v>651</v>
      </c>
      <c r="B132" s="712"/>
      <c r="C132" s="711"/>
      <c r="D132" s="711"/>
      <c r="E132" s="711"/>
      <c r="F132" s="711"/>
      <c r="G132" s="711"/>
      <c r="H132" s="711"/>
      <c r="I132" s="711"/>
      <c r="J132" s="711"/>
      <c r="K132" s="711"/>
      <c r="L132" s="710"/>
    </row>
    <row r="133" spans="1:12" ht="12.75">
      <c r="A133" s="713" t="s">
        <v>647</v>
      </c>
      <c r="B133" s="709"/>
      <c r="C133" s="709"/>
      <c r="D133" s="709"/>
      <c r="E133" s="709"/>
      <c r="F133" s="709"/>
      <c r="G133" s="709"/>
      <c r="H133" s="709"/>
      <c r="I133" s="709"/>
      <c r="J133" s="709"/>
      <c r="K133" s="709"/>
      <c r="L133" s="710"/>
    </row>
    <row r="134" spans="1:12" ht="12.75">
      <c r="A134" s="713" t="s">
        <v>652</v>
      </c>
      <c r="B134" s="717"/>
      <c r="C134" s="717"/>
      <c r="D134" s="717"/>
      <c r="E134" s="717"/>
      <c r="F134" s="717"/>
      <c r="G134" s="717"/>
      <c r="H134" s="717"/>
      <c r="I134" s="717"/>
      <c r="J134" s="717"/>
      <c r="K134" s="717"/>
      <c r="L134" s="717"/>
    </row>
  </sheetData>
  <sheetProtection/>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K18"/>
  <sheetViews>
    <sheetView showGridLines="0" zoomScalePageLayoutView="0" workbookViewId="0" topLeftCell="A1">
      <selection activeCell="A1" sqref="A1"/>
    </sheetView>
  </sheetViews>
  <sheetFormatPr defaultColWidth="9.140625" defaultRowHeight="12.75"/>
  <cols>
    <col min="1" max="1" width="7.57421875" style="133" customWidth="1"/>
    <col min="2" max="2" width="51.140625" style="133" bestFit="1" customWidth="1"/>
    <col min="3" max="3" width="14.421875" style="133" bestFit="1" customWidth="1"/>
    <col min="4" max="4" width="14.140625" style="133" bestFit="1" customWidth="1"/>
    <col min="5" max="5" width="14.421875" style="133" bestFit="1" customWidth="1"/>
    <col min="6" max="6" width="14.7109375" style="133" bestFit="1" customWidth="1"/>
    <col min="7" max="7" width="12.57421875" style="133" bestFit="1" customWidth="1"/>
    <col min="8" max="8" width="8.00390625" style="133" bestFit="1" customWidth="1"/>
    <col min="9" max="9" width="8.8515625" style="133" bestFit="1" customWidth="1"/>
    <col min="10" max="10" width="8.00390625" style="133" bestFit="1" customWidth="1"/>
    <col min="11" max="11" width="8.421875" style="133" bestFit="1" customWidth="1"/>
    <col min="12" max="16384" width="9.140625" style="133" customWidth="1"/>
  </cols>
  <sheetData>
    <row r="1" ht="15">
      <c r="A1" s="549" t="s">
        <v>215</v>
      </c>
    </row>
    <row r="2" spans="1:11" ht="15" thickBot="1">
      <c r="A2" s="321" t="s">
        <v>902</v>
      </c>
      <c r="B2" s="322"/>
      <c r="C2" s="323"/>
      <c r="D2" s="323"/>
      <c r="E2" s="323"/>
      <c r="F2" s="323"/>
      <c r="G2" s="323"/>
      <c r="H2" s="322"/>
      <c r="I2" s="322"/>
      <c r="J2" s="322"/>
      <c r="K2" s="322"/>
    </row>
    <row r="3" spans="1:11" ht="14.25">
      <c r="A3" s="707"/>
      <c r="B3" s="707" t="s">
        <v>240</v>
      </c>
      <c r="C3" s="706" t="s">
        <v>626</v>
      </c>
      <c r="D3" s="706" t="s">
        <v>645</v>
      </c>
      <c r="E3" s="706" t="s">
        <v>731</v>
      </c>
      <c r="F3" s="705" t="s">
        <v>825</v>
      </c>
      <c r="G3" s="684" t="s">
        <v>902</v>
      </c>
      <c r="H3" s="786"/>
      <c r="I3" s="786"/>
      <c r="J3" s="786"/>
      <c r="K3" s="787"/>
    </row>
    <row r="4" spans="1:11" ht="14.25">
      <c r="A4" s="708"/>
      <c r="B4" s="704"/>
      <c r="C4" s="703" t="s">
        <v>208</v>
      </c>
      <c r="D4" s="703" t="s">
        <v>208</v>
      </c>
      <c r="E4" s="703" t="s">
        <v>208</v>
      </c>
      <c r="F4" s="703" t="s">
        <v>208</v>
      </c>
      <c r="G4" s="702" t="s">
        <v>208</v>
      </c>
      <c r="H4" s="701" t="s">
        <v>84</v>
      </c>
      <c r="I4" s="701" t="s">
        <v>85</v>
      </c>
      <c r="J4" s="701" t="s">
        <v>86</v>
      </c>
      <c r="K4" s="700" t="s">
        <v>40</v>
      </c>
    </row>
    <row r="5" spans="1:11" ht="14.25">
      <c r="A5" s="699">
        <v>1</v>
      </c>
      <c r="B5" s="698" t="s">
        <v>209</v>
      </c>
      <c r="C5" s="697">
        <v>436234.8302746106</v>
      </c>
      <c r="D5" s="697">
        <v>190000.27329096512</v>
      </c>
      <c r="E5" s="697">
        <v>247317.77872278594</v>
      </c>
      <c r="F5" s="697">
        <v>313582.5681363632</v>
      </c>
      <c r="G5" s="696">
        <v>279067.99455184815</v>
      </c>
      <c r="H5" s="695">
        <v>1691.349651774518</v>
      </c>
      <c r="I5" s="695">
        <v>69873.1704260384</v>
      </c>
      <c r="J5" s="695">
        <v>163958.864703275</v>
      </c>
      <c r="K5" s="694">
        <v>43544.60977076023</v>
      </c>
    </row>
    <row r="6" spans="1:11" ht="14.25">
      <c r="A6" s="699">
        <v>2</v>
      </c>
      <c r="B6" s="698" t="s">
        <v>210</v>
      </c>
      <c r="C6" s="697">
        <v>12197.9807618366</v>
      </c>
      <c r="D6" s="697">
        <v>8323.903166761269</v>
      </c>
      <c r="E6" s="697">
        <v>28742.246819483298</v>
      </c>
      <c r="F6" s="697">
        <v>13230.9689666227</v>
      </c>
      <c r="G6" s="696">
        <v>10719.442332626199</v>
      </c>
      <c r="H6" s="695">
        <v>1457.61525583703</v>
      </c>
      <c r="I6" s="695">
        <v>1114.2568122565199</v>
      </c>
      <c r="J6" s="695">
        <v>1979.3850164972098</v>
      </c>
      <c r="K6" s="694">
        <v>6168.185248035439</v>
      </c>
    </row>
    <row r="7" spans="1:11" ht="24">
      <c r="A7" s="699">
        <v>3</v>
      </c>
      <c r="B7" s="693" t="s">
        <v>189</v>
      </c>
      <c r="C7" s="697">
        <v>56762.88425322913</v>
      </c>
      <c r="D7" s="697">
        <v>42911.09457700407</v>
      </c>
      <c r="E7" s="697">
        <v>59131.459846344565</v>
      </c>
      <c r="F7" s="697">
        <v>57963.69489124064</v>
      </c>
      <c r="G7" s="696">
        <v>73640.65332402926</v>
      </c>
      <c r="H7" s="695">
        <v>9836.302114530008</v>
      </c>
      <c r="I7" s="695">
        <v>11407.507136458586</v>
      </c>
      <c r="J7" s="695">
        <v>26342.00502176467</v>
      </c>
      <c r="K7" s="694">
        <v>26054.839051276</v>
      </c>
    </row>
    <row r="8" spans="1:11" ht="24">
      <c r="A8" s="699">
        <v>4</v>
      </c>
      <c r="B8" s="693" t="s">
        <v>211</v>
      </c>
      <c r="C8" s="697">
        <v>20113.470903668484</v>
      </c>
      <c r="D8" s="697">
        <v>24003.783096835767</v>
      </c>
      <c r="E8" s="697">
        <v>33464.52225562939</v>
      </c>
      <c r="F8" s="697">
        <v>10177.988627942568</v>
      </c>
      <c r="G8" s="696">
        <v>22692.494517784704</v>
      </c>
      <c r="H8" s="695">
        <v>2020.9459787</v>
      </c>
      <c r="I8" s="695">
        <v>16462.039582124704</v>
      </c>
      <c r="J8" s="695">
        <v>4209.50895696</v>
      </c>
      <c r="K8" s="694">
        <v>0</v>
      </c>
    </row>
    <row r="9" spans="1:11" ht="14.25">
      <c r="A9" s="699">
        <v>5</v>
      </c>
      <c r="B9" s="698" t="s">
        <v>212</v>
      </c>
      <c r="C9" s="697">
        <v>115874.53392902503</v>
      </c>
      <c r="D9" s="697">
        <v>67852.3565099</v>
      </c>
      <c r="E9" s="697">
        <v>164466.60085712714</v>
      </c>
      <c r="F9" s="697">
        <v>143303.88912995506</v>
      </c>
      <c r="G9" s="696">
        <v>146373.94210861612</v>
      </c>
      <c r="H9" s="695">
        <v>83991.89743381005</v>
      </c>
      <c r="I9" s="695">
        <v>1061.82203307</v>
      </c>
      <c r="J9" s="695">
        <v>397.56617933</v>
      </c>
      <c r="K9" s="694">
        <v>60922.65646240605</v>
      </c>
    </row>
    <row r="10" spans="1:11" ht="14.25">
      <c r="A10" s="699">
        <v>6</v>
      </c>
      <c r="B10" s="698" t="s">
        <v>213</v>
      </c>
      <c r="C10" s="697">
        <v>260.652636</v>
      </c>
      <c r="D10" s="697">
        <v>-3516.403885</v>
      </c>
      <c r="E10" s="697">
        <v>1113.9926527999999</v>
      </c>
      <c r="F10" s="697">
        <v>-1876.71761</v>
      </c>
      <c r="G10" s="696">
        <v>1413.66079278</v>
      </c>
      <c r="H10" s="695">
        <v>1413.66079278</v>
      </c>
      <c r="I10" s="695">
        <v>0</v>
      </c>
      <c r="J10" s="695">
        <v>0</v>
      </c>
      <c r="K10" s="694">
        <v>0</v>
      </c>
    </row>
    <row r="11" spans="1:11" ht="14.25">
      <c r="A11" s="699">
        <v>7</v>
      </c>
      <c r="B11" s="698" t="s">
        <v>214</v>
      </c>
      <c r="C11" s="697">
        <v>670.26179391</v>
      </c>
      <c r="D11" s="697">
        <v>358.09378807999997</v>
      </c>
      <c r="E11" s="697">
        <v>364.33406834999994</v>
      </c>
      <c r="F11" s="697">
        <v>396.4808283</v>
      </c>
      <c r="G11" s="696">
        <v>360.00481899000005</v>
      </c>
      <c r="H11" s="695">
        <v>345.47845284000005</v>
      </c>
      <c r="I11" s="695">
        <v>13.930439289999999</v>
      </c>
      <c r="J11" s="695">
        <v>0.59592686</v>
      </c>
      <c r="K11" s="694">
        <v>0</v>
      </c>
    </row>
    <row r="12" spans="1:11" ht="14.25">
      <c r="A12" s="699">
        <v>8</v>
      </c>
      <c r="B12" s="698" t="s">
        <v>627</v>
      </c>
      <c r="C12" s="697">
        <v>12937.940765332965</v>
      </c>
      <c r="D12" s="697">
        <v>9797.357963891236</v>
      </c>
      <c r="E12" s="697">
        <v>13840.389647771606</v>
      </c>
      <c r="F12" s="697">
        <v>19718.866290765003</v>
      </c>
      <c r="G12" s="696">
        <v>24355.22488606</v>
      </c>
      <c r="H12" s="695">
        <v>8943.122550970002</v>
      </c>
      <c r="I12" s="695">
        <v>5660.81157406</v>
      </c>
      <c r="J12" s="695">
        <v>9477.728248559999</v>
      </c>
      <c r="K12" s="694">
        <v>273.5625124700012</v>
      </c>
    </row>
    <row r="13" spans="1:11" ht="14.25">
      <c r="A13" s="699">
        <v>9</v>
      </c>
      <c r="B13" s="692" t="s">
        <v>40</v>
      </c>
      <c r="C13" s="697">
        <v>0</v>
      </c>
      <c r="D13" s="697">
        <v>0</v>
      </c>
      <c r="E13" s="697">
        <v>0</v>
      </c>
      <c r="F13" s="697">
        <v>0</v>
      </c>
      <c r="G13" s="696">
        <v>0</v>
      </c>
      <c r="H13" s="695">
        <v>0</v>
      </c>
      <c r="I13" s="695">
        <v>0</v>
      </c>
      <c r="J13" s="695">
        <v>0</v>
      </c>
      <c r="K13" s="694">
        <v>0</v>
      </c>
    </row>
    <row r="14" spans="1:11" ht="15" thickBot="1">
      <c r="A14" s="691"/>
      <c r="B14" s="691" t="s">
        <v>32</v>
      </c>
      <c r="C14" s="690">
        <v>655052.5553176127</v>
      </c>
      <c r="D14" s="690">
        <v>339730.4585084375</v>
      </c>
      <c r="E14" s="690">
        <v>548441.324870292</v>
      </c>
      <c r="F14" s="690">
        <v>556497.7392611891</v>
      </c>
      <c r="G14" s="689">
        <v>558623.4173327344</v>
      </c>
      <c r="H14" s="688">
        <v>109700.37223124162</v>
      </c>
      <c r="I14" s="688">
        <v>105593.5380032982</v>
      </c>
      <c r="J14" s="688">
        <v>206365.65405324684</v>
      </c>
      <c r="K14" s="687">
        <v>136963.85304494773</v>
      </c>
    </row>
    <row r="15" spans="1:11" ht="14.25">
      <c r="A15" s="685"/>
      <c r="B15" s="685"/>
      <c r="C15" s="686"/>
      <c r="D15" s="686"/>
      <c r="E15" s="686"/>
      <c r="F15" s="686"/>
      <c r="G15" s="686"/>
      <c r="H15" s="686"/>
      <c r="I15" s="686"/>
      <c r="J15" s="686"/>
      <c r="K15" s="686"/>
    </row>
    <row r="16" spans="1:11" ht="44.25" customHeight="1">
      <c r="A16" s="788" t="s">
        <v>369</v>
      </c>
      <c r="B16" s="788"/>
      <c r="C16" s="788"/>
      <c r="D16" s="788"/>
      <c r="E16" s="788"/>
      <c r="F16" s="788"/>
      <c r="G16" s="788"/>
      <c r="H16" s="788"/>
      <c r="I16" s="788"/>
      <c r="J16" s="788"/>
      <c r="K16" s="788"/>
    </row>
    <row r="17" spans="1:9" ht="14.25">
      <c r="A17" s="324"/>
      <c r="B17" s="324"/>
      <c r="C17" s="324"/>
      <c r="D17" s="324"/>
      <c r="E17" s="324"/>
      <c r="F17" s="324"/>
      <c r="G17" s="324"/>
      <c r="H17" s="324"/>
      <c r="I17" s="324"/>
    </row>
    <row r="18" ht="14.25">
      <c r="H18" s="325"/>
    </row>
  </sheetData>
  <sheetProtection/>
  <mergeCells count="2">
    <mergeCell ref="H3:K3"/>
    <mergeCell ref="A16:K16"/>
  </mergeCells>
  <printOptions/>
  <pageMargins left="0.3937007874015748" right="0.3937007874015748" top="0.3937007874015748" bottom="0.3937007874015748" header="0.31496062992125984" footer="0.2362204724409449"/>
  <pageSetup fitToHeight="1" fitToWidth="1" horizontalDpi="600" verticalDpi="600" orientation="portrait" paperSize="9" scale="59" r:id="rId2"/>
  <headerFooter alignWithMargins="0">
    <oddFooter>&amp;C&amp;9 56</oddFooter>
  </headerFooter>
  <drawing r:id="rId1"/>
</worksheet>
</file>

<file path=xl/worksheets/sheet13.xml><?xml version="1.0" encoding="utf-8"?>
<worksheet xmlns="http://schemas.openxmlformats.org/spreadsheetml/2006/main" xmlns:r="http://schemas.openxmlformats.org/officeDocument/2006/relationships">
  <dimension ref="A1:G17"/>
  <sheetViews>
    <sheetView showGridLines="0" zoomScalePageLayoutView="0" workbookViewId="0" topLeftCell="A1">
      <selection activeCell="A1" sqref="A1"/>
    </sheetView>
  </sheetViews>
  <sheetFormatPr defaultColWidth="9.140625" defaultRowHeight="12.75"/>
  <cols>
    <col min="1" max="1" width="50.8515625" style="3" customWidth="1"/>
    <col min="2" max="2" width="12.8515625" style="3" customWidth="1"/>
    <col min="3" max="7" width="11.7109375" style="3" customWidth="1"/>
    <col min="8" max="16384" width="9.140625" style="3" customWidth="1"/>
  </cols>
  <sheetData>
    <row r="1" spans="1:7" ht="15">
      <c r="A1" s="548" t="s">
        <v>907</v>
      </c>
      <c r="B1" s="24"/>
      <c r="C1" s="24"/>
      <c r="D1" s="103"/>
      <c r="E1" s="103"/>
      <c r="F1" s="103"/>
      <c r="G1" s="103"/>
    </row>
    <row r="2" spans="1:3" ht="12.75">
      <c r="A2" s="24"/>
      <c r="B2" s="24"/>
      <c r="C2" s="24"/>
    </row>
    <row r="3" spans="1:2" ht="12.75">
      <c r="A3" s="244" t="s">
        <v>331</v>
      </c>
      <c r="B3" s="245" t="s">
        <v>32</v>
      </c>
    </row>
    <row r="4" spans="1:2" ht="14.25">
      <c r="A4" s="520" t="s">
        <v>316</v>
      </c>
      <c r="B4" s="521">
        <v>455.819900389599</v>
      </c>
    </row>
    <row r="5" spans="1:2" ht="14.25">
      <c r="A5" s="520" t="s">
        <v>317</v>
      </c>
      <c r="B5" s="521">
        <v>14.290530984079</v>
      </c>
    </row>
    <row r="6" spans="1:2" ht="15.75" thickBot="1">
      <c r="A6" s="522" t="s">
        <v>732</v>
      </c>
      <c r="B6" s="523">
        <v>470.11043137367903</v>
      </c>
    </row>
    <row r="7" spans="1:2" ht="14.25">
      <c r="A7" s="520" t="s">
        <v>733</v>
      </c>
      <c r="B7" s="524">
        <v>36.839368281314</v>
      </c>
    </row>
    <row r="8" spans="1:2" ht="14.25">
      <c r="A8" s="520" t="s">
        <v>734</v>
      </c>
      <c r="B8" s="524">
        <v>420.56306160486093</v>
      </c>
    </row>
    <row r="9" spans="1:2" ht="14.25">
      <c r="A9" s="520" t="s">
        <v>735</v>
      </c>
      <c r="B9" s="524">
        <v>32.695208535904</v>
      </c>
    </row>
    <row r="10" spans="1:2" ht="14.25">
      <c r="A10" s="520" t="s">
        <v>318</v>
      </c>
      <c r="B10" s="524">
        <v>95.066533902844</v>
      </c>
    </row>
    <row r="11" spans="1:2" ht="15.75" thickBot="1">
      <c r="A11" s="522" t="s">
        <v>736</v>
      </c>
      <c r="B11" s="525">
        <v>585.164172324923</v>
      </c>
    </row>
    <row r="12" spans="1:2" ht="14.25">
      <c r="A12" s="520" t="s">
        <v>737</v>
      </c>
      <c r="B12" s="524">
        <v>89.82910274419699</v>
      </c>
    </row>
    <row r="13" spans="1:2" ht="14.25">
      <c r="A13" s="520" t="s">
        <v>738</v>
      </c>
      <c r="B13" s="524">
        <v>107.967686087564</v>
      </c>
    </row>
    <row r="14" spans="1:2" ht="14.25">
      <c r="A14" s="520" t="s">
        <v>739</v>
      </c>
      <c r="B14" s="524">
        <v>21.867850498235</v>
      </c>
    </row>
    <row r="15" spans="1:2" ht="15.75" thickBot="1">
      <c r="A15" s="522" t="s">
        <v>740</v>
      </c>
      <c r="B15" s="525">
        <v>219.664639329996</v>
      </c>
    </row>
    <row r="16" spans="1:2" ht="15.75" thickBot="1">
      <c r="A16" s="526" t="s">
        <v>741</v>
      </c>
      <c r="B16" s="527">
        <v>365.499532994927</v>
      </c>
    </row>
    <row r="17" spans="1:2" ht="15">
      <c r="A17" s="528" t="s">
        <v>742</v>
      </c>
      <c r="B17" s="529">
        <v>1.286</v>
      </c>
    </row>
  </sheetData>
  <sheetProtection/>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N20"/>
  <sheetViews>
    <sheetView showGridLines="0" zoomScalePageLayoutView="0" workbookViewId="0" topLeftCell="A1">
      <selection activeCell="A1" sqref="A1"/>
    </sheetView>
  </sheetViews>
  <sheetFormatPr defaultColWidth="9.140625" defaultRowHeight="12.75"/>
  <cols>
    <col min="1" max="1" width="27.8515625" style="3" customWidth="1"/>
    <col min="2" max="2" width="14.421875" style="3" bestFit="1" customWidth="1"/>
    <col min="3" max="3" width="15.140625" style="3" bestFit="1" customWidth="1"/>
    <col min="4" max="4" width="12.8515625" style="3" bestFit="1" customWidth="1"/>
    <col min="5" max="5" width="9.421875" style="3" bestFit="1" customWidth="1"/>
    <col min="6" max="6" width="8.57421875" style="3" bestFit="1" customWidth="1"/>
    <col min="7" max="7" width="13.8515625" style="3" bestFit="1" customWidth="1"/>
    <col min="8" max="8" width="14.8515625" style="3" bestFit="1" customWidth="1"/>
    <col min="9" max="9" width="13.8515625" style="3" bestFit="1" customWidth="1"/>
    <col min="10" max="10" width="11.57421875" style="3" bestFit="1" customWidth="1"/>
    <col min="11" max="11" width="10.57421875" style="3" bestFit="1" customWidth="1"/>
    <col min="12" max="12" width="8.7109375" style="3" bestFit="1" customWidth="1"/>
    <col min="13" max="13" width="6.28125" style="3" bestFit="1" customWidth="1"/>
    <col min="14" max="14" width="14.00390625" style="3" customWidth="1"/>
    <col min="15" max="15" width="13.00390625" style="3" customWidth="1"/>
    <col min="16" max="16384" width="9.140625" style="3" customWidth="1"/>
  </cols>
  <sheetData>
    <row r="1" spans="1:14" ht="15">
      <c r="A1" s="19" t="s">
        <v>628</v>
      </c>
      <c r="B1" s="267"/>
      <c r="C1" s="267"/>
      <c r="D1" s="267"/>
      <c r="E1" s="267"/>
      <c r="F1" s="267"/>
      <c r="G1" s="267"/>
      <c r="H1" s="267"/>
      <c r="I1" s="268"/>
      <c r="J1" s="268"/>
      <c r="K1" s="268"/>
      <c r="L1" s="268"/>
      <c r="M1" s="268"/>
      <c r="N1" s="268"/>
    </row>
    <row r="2" spans="1:14" ht="12.75">
      <c r="A2" s="267"/>
      <c r="B2" s="267"/>
      <c r="C2" s="267"/>
      <c r="D2" s="267"/>
      <c r="E2" s="267"/>
      <c r="F2" s="267"/>
      <c r="G2" s="267"/>
      <c r="H2" s="267"/>
      <c r="I2" s="267"/>
      <c r="J2" s="267"/>
      <c r="K2" s="267"/>
      <c r="L2" s="267"/>
      <c r="M2" s="267"/>
      <c r="N2" s="267"/>
    </row>
    <row r="3" spans="1:14" ht="24" customHeight="1">
      <c r="A3" s="368"/>
      <c r="B3" s="254" t="s">
        <v>435</v>
      </c>
      <c r="C3" s="789" t="s">
        <v>436</v>
      </c>
      <c r="D3" s="790"/>
      <c r="E3" s="790"/>
      <c r="F3" s="790"/>
      <c r="G3" s="790"/>
      <c r="H3" s="791"/>
      <c r="I3" s="789" t="s">
        <v>437</v>
      </c>
      <c r="J3" s="790"/>
      <c r="K3" s="790"/>
      <c r="L3" s="790"/>
      <c r="M3" s="790"/>
      <c r="N3" s="791"/>
    </row>
    <row r="4" spans="1:14" ht="63.75">
      <c r="A4" s="369" t="s">
        <v>434</v>
      </c>
      <c r="B4" s="255"/>
      <c r="C4" s="256" t="s">
        <v>438</v>
      </c>
      <c r="D4" s="256" t="s">
        <v>239</v>
      </c>
      <c r="E4" s="256" t="s">
        <v>439</v>
      </c>
      <c r="F4" s="256" t="s">
        <v>440</v>
      </c>
      <c r="G4" s="256" t="s">
        <v>441</v>
      </c>
      <c r="H4" s="257" t="s">
        <v>442</v>
      </c>
      <c r="I4" s="256" t="s">
        <v>438</v>
      </c>
      <c r="J4" s="256" t="s">
        <v>239</v>
      </c>
      <c r="K4" s="256" t="s">
        <v>439</v>
      </c>
      <c r="L4" s="256" t="s">
        <v>440</v>
      </c>
      <c r="M4" s="256" t="s">
        <v>40</v>
      </c>
      <c r="N4" s="257" t="s">
        <v>443</v>
      </c>
    </row>
    <row r="5" spans="1:14" ht="12.75">
      <c r="A5" s="370" t="s">
        <v>39</v>
      </c>
      <c r="B5" s="258">
        <v>56295.90772922685</v>
      </c>
      <c r="C5" s="269">
        <v>69.9937305334425</v>
      </c>
      <c r="D5" s="269">
        <v>1442.1812895</v>
      </c>
      <c r="E5" s="270">
        <v>0.06610354900884628</v>
      </c>
      <c r="F5" s="269">
        <v>432.6345321324688</v>
      </c>
      <c r="G5" s="269">
        <v>26653.985182226843</v>
      </c>
      <c r="H5" s="259">
        <v>28598.860837941764</v>
      </c>
      <c r="I5" s="271">
        <v>11821.276693917545</v>
      </c>
      <c r="J5" s="272">
        <v>14907.1941325</v>
      </c>
      <c r="K5" s="272">
        <v>28.18348300000137</v>
      </c>
      <c r="L5" s="272">
        <v>940.392581867531</v>
      </c>
      <c r="M5" s="270">
        <v>0</v>
      </c>
      <c r="N5" s="371">
        <v>27697.04689128508</v>
      </c>
    </row>
    <row r="6" spans="1:14" ht="12.75">
      <c r="A6" s="370" t="s">
        <v>63</v>
      </c>
      <c r="B6" s="258">
        <v>15659.58280192</v>
      </c>
      <c r="C6" s="269">
        <v>5443.52344292</v>
      </c>
      <c r="D6" s="269">
        <v>1213.6573297200002</v>
      </c>
      <c r="E6" s="270">
        <v>699.2683055599999</v>
      </c>
      <c r="F6" s="269">
        <v>0</v>
      </c>
      <c r="G6" s="269">
        <v>0</v>
      </c>
      <c r="H6" s="259">
        <v>7356.449078200001</v>
      </c>
      <c r="I6" s="273">
        <v>2995.8422988499983</v>
      </c>
      <c r="J6" s="270">
        <v>5160.431424870001</v>
      </c>
      <c r="K6" s="270">
        <v>146.86</v>
      </c>
      <c r="L6" s="270">
        <v>0</v>
      </c>
      <c r="M6" s="270">
        <v>0</v>
      </c>
      <c r="N6" s="371">
        <v>8303.133723719999</v>
      </c>
    </row>
    <row r="7" spans="1:14" ht="12.75">
      <c r="A7" s="370" t="s">
        <v>616</v>
      </c>
      <c r="B7" s="258">
        <v>35654.217272142145</v>
      </c>
      <c r="C7" s="269">
        <v>35.78167916613142</v>
      </c>
      <c r="D7" s="269">
        <v>446.71529953829776</v>
      </c>
      <c r="E7" s="270">
        <v>0.0859982676438806</v>
      </c>
      <c r="F7" s="269">
        <v>3461.900927395164</v>
      </c>
      <c r="G7" s="269">
        <v>17227.885276142144</v>
      </c>
      <c r="H7" s="259">
        <v>21172.36918050938</v>
      </c>
      <c r="I7" s="273">
        <v>442.9047151591654</v>
      </c>
      <c r="J7" s="270">
        <v>543.1530170335179</v>
      </c>
      <c r="K7" s="270">
        <v>37.002658385331884</v>
      </c>
      <c r="L7" s="270">
        <v>13458.78770105475</v>
      </c>
      <c r="M7" s="270">
        <v>0</v>
      </c>
      <c r="N7" s="371">
        <v>14481.848091632764</v>
      </c>
    </row>
    <row r="8" spans="1:14" ht="12.75">
      <c r="A8" s="370" t="s">
        <v>444</v>
      </c>
      <c r="B8" s="258">
        <v>29328.329320294248</v>
      </c>
      <c r="C8" s="269">
        <v>1245.1163447613997</v>
      </c>
      <c r="D8" s="269">
        <v>15559.281249061702</v>
      </c>
      <c r="E8" s="270">
        <v>2.9953557323561193</v>
      </c>
      <c r="F8" s="269">
        <v>12431.565658472366</v>
      </c>
      <c r="G8" s="269">
        <v>89.37071226642365</v>
      </c>
      <c r="H8" s="259">
        <v>29328.329320294248</v>
      </c>
      <c r="I8" s="273">
        <v>0</v>
      </c>
      <c r="J8" s="270">
        <v>0</v>
      </c>
      <c r="K8" s="270">
        <v>0</v>
      </c>
      <c r="L8" s="270">
        <v>0</v>
      </c>
      <c r="M8" s="270">
        <v>0</v>
      </c>
      <c r="N8" s="530">
        <v>0</v>
      </c>
    </row>
    <row r="9" spans="1:14" ht="12.75">
      <c r="A9" s="370" t="s">
        <v>445</v>
      </c>
      <c r="B9" s="258">
        <v>335078.1202276</v>
      </c>
      <c r="C9" s="269">
        <v>0</v>
      </c>
      <c r="D9" s="269">
        <v>0</v>
      </c>
      <c r="E9" s="270">
        <v>0</v>
      </c>
      <c r="F9" s="269">
        <v>0</v>
      </c>
      <c r="G9" s="269">
        <v>335078.1202276</v>
      </c>
      <c r="H9" s="259">
        <v>335078.1202276</v>
      </c>
      <c r="I9" s="273">
        <v>0</v>
      </c>
      <c r="J9" s="270">
        <v>0</v>
      </c>
      <c r="K9" s="270">
        <v>0</v>
      </c>
      <c r="L9" s="270">
        <v>0</v>
      </c>
      <c r="M9" s="270">
        <v>0</v>
      </c>
      <c r="N9" s="371">
        <v>0</v>
      </c>
    </row>
    <row r="10" spans="1:14" ht="12.75">
      <c r="A10" s="370" t="s">
        <v>446</v>
      </c>
      <c r="B10" s="258">
        <v>137985.05720032216</v>
      </c>
      <c r="C10" s="274">
        <v>0</v>
      </c>
      <c r="D10" s="269">
        <v>0</v>
      </c>
      <c r="E10" s="270">
        <v>0</v>
      </c>
      <c r="F10" s="269">
        <v>0</v>
      </c>
      <c r="G10" s="269">
        <v>0</v>
      </c>
      <c r="H10" s="259">
        <v>0</v>
      </c>
      <c r="I10" s="273">
        <v>39096.57688902329</v>
      </c>
      <c r="J10" s="270">
        <v>24885.075202266482</v>
      </c>
      <c r="K10" s="270">
        <v>1591.8356449846742</v>
      </c>
      <c r="L10" s="270">
        <v>72411.56946404773</v>
      </c>
      <c r="M10" s="270">
        <v>0</v>
      </c>
      <c r="N10" s="371">
        <v>137985.05720032216</v>
      </c>
    </row>
    <row r="11" spans="1:14" ht="12.75">
      <c r="A11" s="372" t="s">
        <v>40</v>
      </c>
      <c r="B11" s="258">
        <v>1928.4398364227268</v>
      </c>
      <c r="C11" s="275">
        <v>1456.1344468269667</v>
      </c>
      <c r="D11" s="276">
        <v>0</v>
      </c>
      <c r="E11" s="277">
        <v>0</v>
      </c>
      <c r="F11" s="276">
        <v>0</v>
      </c>
      <c r="G11" s="276">
        <v>472.30538959575995</v>
      </c>
      <c r="H11" s="259">
        <v>1928.4398364227268</v>
      </c>
      <c r="I11" s="278">
        <v>0</v>
      </c>
      <c r="J11" s="277">
        <v>0</v>
      </c>
      <c r="K11" s="277">
        <v>0</v>
      </c>
      <c r="L11" s="277">
        <v>0</v>
      </c>
      <c r="M11" s="277">
        <v>0</v>
      </c>
      <c r="N11" s="373">
        <v>0</v>
      </c>
    </row>
    <row r="12" spans="1:14" ht="12.75">
      <c r="A12" s="374" t="s">
        <v>32</v>
      </c>
      <c r="B12" s="260">
        <v>611929.6543879281</v>
      </c>
      <c r="C12" s="261">
        <v>8250.54964420794</v>
      </c>
      <c r="D12" s="261">
        <v>18661.835167819998</v>
      </c>
      <c r="E12" s="261">
        <v>702.4157631090087</v>
      </c>
      <c r="F12" s="261">
        <v>16326.101117999999</v>
      </c>
      <c r="G12" s="261">
        <v>379521.6667878311</v>
      </c>
      <c r="H12" s="262">
        <v>423462.5684809681</v>
      </c>
      <c r="I12" s="263">
        <v>54356.60059695</v>
      </c>
      <c r="J12" s="264">
        <v>45495.85377667</v>
      </c>
      <c r="K12" s="261">
        <v>1803.8817863700074</v>
      </c>
      <c r="L12" s="261">
        <v>86810.74974697002</v>
      </c>
      <c r="M12" s="261">
        <v>0</v>
      </c>
      <c r="N12" s="375">
        <v>188467.08590696</v>
      </c>
    </row>
    <row r="13" spans="1:14" ht="12.75">
      <c r="A13" s="376" t="s">
        <v>500</v>
      </c>
      <c r="B13" s="265"/>
      <c r="C13" s="279">
        <v>77523.58049724907</v>
      </c>
      <c r="D13" s="280">
        <v>92425.27250162001</v>
      </c>
      <c r="E13" s="280">
        <v>8740.49249889704</v>
      </c>
      <c r="F13" s="280">
        <v>27160.741127655732</v>
      </c>
      <c r="G13" s="280">
        <v>1828835.3010845126</v>
      </c>
      <c r="H13" s="262">
        <v>2034685.3877099345</v>
      </c>
      <c r="I13" s="279">
        <v>33781.203618899934</v>
      </c>
      <c r="J13" s="280">
        <v>50158.29028037999</v>
      </c>
      <c r="K13" s="280">
        <v>12165.578013719996</v>
      </c>
      <c r="L13" s="280">
        <v>41142.18889102998</v>
      </c>
      <c r="M13" s="280">
        <v>46.47845090003102</v>
      </c>
      <c r="N13" s="262">
        <v>137293.7392549299</v>
      </c>
    </row>
    <row r="14" spans="1:14" ht="12.75">
      <c r="A14" s="377" t="s">
        <v>501</v>
      </c>
      <c r="B14" s="266"/>
      <c r="C14" s="281">
        <v>85774.13014145702</v>
      </c>
      <c r="D14" s="281">
        <v>111087.10766944001</v>
      </c>
      <c r="E14" s="281">
        <v>9442.908262006049</v>
      </c>
      <c r="F14" s="281">
        <v>43486.84224565573</v>
      </c>
      <c r="G14" s="281">
        <v>2208356.967872344</v>
      </c>
      <c r="H14" s="282">
        <v>2458147.9561909027</v>
      </c>
      <c r="I14" s="281">
        <v>88137.80421584993</v>
      </c>
      <c r="J14" s="281">
        <v>95654.14405705</v>
      </c>
      <c r="K14" s="281">
        <v>13969.459800090004</v>
      </c>
      <c r="L14" s="281">
        <v>127952.93863799999</v>
      </c>
      <c r="M14" s="281">
        <v>46.47845090003102</v>
      </c>
      <c r="N14" s="282">
        <v>325760.8251618899</v>
      </c>
    </row>
    <row r="15" spans="1:14" ht="12.75">
      <c r="A15" s="267"/>
      <c r="B15" s="267"/>
      <c r="C15" s="267"/>
      <c r="D15" s="267"/>
      <c r="E15" s="267"/>
      <c r="F15" s="267"/>
      <c r="G15" s="267"/>
      <c r="H15" s="267"/>
      <c r="I15" s="267"/>
      <c r="J15" s="267"/>
      <c r="K15" s="267"/>
      <c r="L15" s="267"/>
      <c r="M15" s="267"/>
      <c r="N15" s="267"/>
    </row>
    <row r="16" spans="1:14" ht="12.75">
      <c r="A16" s="283"/>
      <c r="B16" s="267"/>
      <c r="C16" s="284"/>
      <c r="D16" s="284"/>
      <c r="E16" s="284"/>
      <c r="F16" s="284"/>
      <c r="G16" s="284"/>
      <c r="H16" s="267"/>
      <c r="I16" s="284"/>
      <c r="J16" s="284"/>
      <c r="K16" s="284"/>
      <c r="L16" s="284"/>
      <c r="M16" s="284"/>
      <c r="N16" s="267"/>
    </row>
    <row r="17" spans="1:14" ht="12.75">
      <c r="A17" s="285" t="s">
        <v>447</v>
      </c>
      <c r="B17" s="286">
        <v>1.722689504569763</v>
      </c>
      <c r="C17" s="267"/>
      <c r="D17" s="267"/>
      <c r="E17" s="267"/>
      <c r="F17" s="267"/>
      <c r="G17" s="267"/>
      <c r="H17" s="267"/>
      <c r="I17" s="267"/>
      <c r="J17" s="267"/>
      <c r="K17" s="267"/>
      <c r="L17" s="267"/>
      <c r="M17" s="284"/>
      <c r="N17" s="267"/>
    </row>
    <row r="18" spans="1:14" ht="12.75">
      <c r="A18" s="285" t="s">
        <v>448</v>
      </c>
      <c r="B18" s="287">
        <v>5.785443532484286</v>
      </c>
      <c r="C18" s="267"/>
      <c r="D18" s="267"/>
      <c r="E18" s="267"/>
      <c r="F18" s="267"/>
      <c r="G18" s="267"/>
      <c r="H18" s="267"/>
      <c r="I18" s="267"/>
      <c r="J18" s="267"/>
      <c r="K18" s="267"/>
      <c r="L18" s="267"/>
      <c r="M18" s="267"/>
      <c r="N18" s="267"/>
    </row>
    <row r="19" spans="1:14" ht="12.75">
      <c r="A19" s="288" t="s">
        <v>449</v>
      </c>
      <c r="B19" s="289">
        <v>2.1980952051545715</v>
      </c>
      <c r="C19" s="267"/>
      <c r="D19" s="267"/>
      <c r="E19" s="267"/>
      <c r="F19" s="267"/>
      <c r="G19" s="267"/>
      <c r="H19" s="267"/>
      <c r="I19" s="267"/>
      <c r="J19" s="267"/>
      <c r="K19" s="267"/>
      <c r="L19" s="267"/>
      <c r="M19" s="267"/>
      <c r="N19" s="267"/>
    </row>
    <row r="20" spans="1:14" ht="12.75">
      <c r="A20" s="267"/>
      <c r="B20" s="267"/>
      <c r="C20" s="267"/>
      <c r="D20" s="267"/>
      <c r="E20" s="267"/>
      <c r="F20" s="267"/>
      <c r="G20" s="267"/>
      <c r="H20" s="267"/>
      <c r="I20" s="267"/>
      <c r="J20" s="267"/>
      <c r="K20" s="267"/>
      <c r="L20" s="267"/>
      <c r="M20" s="267"/>
      <c r="N20" s="267"/>
    </row>
  </sheetData>
  <sheetProtection/>
  <mergeCells count="2">
    <mergeCell ref="C3:H3"/>
    <mergeCell ref="I3:N3"/>
  </mergeCells>
  <conditionalFormatting sqref="B5:N6 B7:B12">
    <cfRule type="expression" priority="19" dxfId="0">
      <formula>B5&lt;0</formula>
    </cfRule>
    <cfRule type="expression" priority="20" dxfId="7">
      <formula>B5&gt;=1000000</formula>
    </cfRule>
    <cfRule type="expression" priority="21" dxfId="8">
      <formula>B5&gt;=1000</formula>
    </cfRule>
  </conditionalFormatting>
  <conditionalFormatting sqref="B11">
    <cfRule type="expression" priority="16" dxfId="0">
      <formula>B11&lt;0</formula>
    </cfRule>
    <cfRule type="expression" priority="17" dxfId="7">
      <formula>B11&gt;=1000000</formula>
    </cfRule>
    <cfRule type="expression" priority="18" dxfId="8">
      <formula>B11&gt;=1000</formula>
    </cfRule>
  </conditionalFormatting>
  <conditionalFormatting sqref="C7:N7">
    <cfRule type="expression" priority="13" dxfId="0">
      <formula>C7&lt;0</formula>
    </cfRule>
    <cfRule type="expression" priority="14" dxfId="7">
      <formula>C7&gt;=1000000</formula>
    </cfRule>
    <cfRule type="expression" priority="15" dxfId="8">
      <formula>C7&gt;=1000</formula>
    </cfRule>
  </conditionalFormatting>
  <conditionalFormatting sqref="C12:N14 C9:N10 I8:N8">
    <cfRule type="expression" priority="10" dxfId="0">
      <formula>C8&lt;0</formula>
    </cfRule>
    <cfRule type="expression" priority="11" dxfId="7">
      <formula>C8&gt;=1000000</formula>
    </cfRule>
    <cfRule type="expression" priority="12" dxfId="8">
      <formula>C8&gt;=1000</formula>
    </cfRule>
  </conditionalFormatting>
  <conditionalFormatting sqref="C11:G11 I11:N11">
    <cfRule type="expression" priority="7" dxfId="0">
      <formula>C11&lt;0</formula>
    </cfRule>
    <cfRule type="expression" priority="8" dxfId="7">
      <formula>C11&gt;=1000000</formula>
    </cfRule>
    <cfRule type="expression" priority="9" dxfId="8">
      <formula>C11&gt;=1000</formula>
    </cfRule>
  </conditionalFormatting>
  <conditionalFormatting sqref="H11">
    <cfRule type="expression" priority="4" dxfId="0">
      <formula>H11&lt;0</formula>
    </cfRule>
    <cfRule type="expression" priority="5" dxfId="7">
      <formula>H11&gt;=1000000</formula>
    </cfRule>
    <cfRule type="expression" priority="6" dxfId="8">
      <formula>H11&gt;=1000</formula>
    </cfRule>
  </conditionalFormatting>
  <conditionalFormatting sqref="C8:H8">
    <cfRule type="expression" priority="1" dxfId="0">
      <formula>C8&lt;0</formula>
    </cfRule>
    <cfRule type="expression" priority="2" dxfId="7">
      <formula>C8&gt;=1000000</formula>
    </cfRule>
    <cfRule type="expression" priority="3" dxfId="8">
      <formula>C8&gt;=1000</formula>
    </cfRule>
  </conditionalFormatting>
  <printOptions/>
  <pageMargins left="0.75" right="0.75" top="1" bottom="1" header="0.5" footer="0.5"/>
  <pageSetup horizontalDpi="1200" verticalDpi="1200" orientation="portrait" paperSize="9" r:id="rId2"/>
  <drawing r:id="rId1"/>
</worksheet>
</file>

<file path=xl/worksheets/sheet15.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A1" sqref="A1"/>
    </sheetView>
  </sheetViews>
  <sheetFormatPr defaultColWidth="9.140625" defaultRowHeight="12.75"/>
  <cols>
    <col min="1" max="1" width="35.140625" style="3" bestFit="1" customWidth="1"/>
    <col min="2" max="2" width="12.140625" style="3" customWidth="1"/>
    <col min="3" max="5" width="11.7109375" style="3" bestFit="1" customWidth="1"/>
    <col min="6" max="16384" width="9.140625" style="3" customWidth="1"/>
  </cols>
  <sheetData>
    <row r="1" ht="15">
      <c r="A1" s="19" t="s">
        <v>97</v>
      </c>
    </row>
    <row r="2" spans="1:5" ht="15">
      <c r="A2" s="136" t="s">
        <v>902</v>
      </c>
      <c r="B2" s="134"/>
      <c r="C2" s="134"/>
      <c r="D2" s="134"/>
      <c r="E2" s="135"/>
    </row>
    <row r="3" spans="1:5" ht="12.75">
      <c r="A3" s="290" t="s">
        <v>629</v>
      </c>
      <c r="B3" s="291"/>
      <c r="C3" s="291"/>
      <c r="D3" s="291"/>
      <c r="E3" s="291"/>
    </row>
    <row r="4" spans="1:5" ht="12.75">
      <c r="A4" s="194" t="s">
        <v>272</v>
      </c>
      <c r="B4" s="195" t="s">
        <v>273</v>
      </c>
      <c r="C4" s="195"/>
      <c r="D4" s="196"/>
      <c r="E4" s="196"/>
    </row>
    <row r="5" spans="1:5" ht="12.75">
      <c r="A5" s="197" t="s">
        <v>274</v>
      </c>
      <c r="B5" s="198" t="s">
        <v>275</v>
      </c>
      <c r="C5" s="198"/>
      <c r="D5" s="199"/>
      <c r="E5" s="199"/>
    </row>
    <row r="6" spans="1:5" ht="12.75">
      <c r="A6" s="292" t="s">
        <v>295</v>
      </c>
      <c r="B6" s="291"/>
      <c r="C6" s="293" t="s">
        <v>908</v>
      </c>
      <c r="D6" s="293" t="s">
        <v>828</v>
      </c>
      <c r="E6" s="293" t="s">
        <v>653</v>
      </c>
    </row>
    <row r="7" spans="1:5" ht="12.75">
      <c r="A7" s="794" t="s">
        <v>296</v>
      </c>
      <c r="B7" s="794"/>
      <c r="C7" s="294">
        <v>532105.432151</v>
      </c>
      <c r="D7" s="294">
        <v>530005.383841</v>
      </c>
      <c r="E7" s="294">
        <v>525362.278494</v>
      </c>
    </row>
    <row r="8" spans="1:5" ht="12.75">
      <c r="A8" s="792" t="s">
        <v>291</v>
      </c>
      <c r="B8" s="792"/>
      <c r="C8" s="295">
        <v>0.51942614459</v>
      </c>
      <c r="D8" s="295">
        <v>0.5171239829600001</v>
      </c>
      <c r="E8" s="295">
        <v>0.51084058918</v>
      </c>
    </row>
    <row r="9" spans="1:5" ht="12.75">
      <c r="A9" s="795" t="s">
        <v>278</v>
      </c>
      <c r="B9" s="795"/>
      <c r="C9" s="296">
        <v>717.209</v>
      </c>
      <c r="D9" s="296">
        <v>718.24</v>
      </c>
      <c r="E9" s="296">
        <v>717.425</v>
      </c>
    </row>
    <row r="10" spans="1:5" ht="12.75">
      <c r="A10" s="795" t="s">
        <v>279</v>
      </c>
      <c r="B10" s="795"/>
      <c r="C10" s="294">
        <v>420.401</v>
      </c>
      <c r="D10" s="294">
        <v>421.783</v>
      </c>
      <c r="E10" s="294">
        <v>423.339</v>
      </c>
    </row>
    <row r="11" spans="1:5" ht="12.75">
      <c r="A11" s="792" t="s">
        <v>280</v>
      </c>
      <c r="B11" s="792"/>
      <c r="C11" s="296">
        <v>741.9112589953432</v>
      </c>
      <c r="D11" s="296">
        <v>737.9223989800378</v>
      </c>
      <c r="E11" s="297">
        <v>732.2887807007887</v>
      </c>
    </row>
    <row r="12" spans="1:5" ht="12.75">
      <c r="A12" s="792" t="s">
        <v>281</v>
      </c>
      <c r="B12" s="792"/>
      <c r="C12" s="294">
        <v>0</v>
      </c>
      <c r="D12" s="294">
        <v>0</v>
      </c>
      <c r="E12" s="294">
        <v>0</v>
      </c>
    </row>
    <row r="13" spans="1:5" ht="12.75">
      <c r="A13" s="792" t="s">
        <v>282</v>
      </c>
      <c r="B13" s="792"/>
      <c r="C13" s="297">
        <v>1.2590121978265085</v>
      </c>
      <c r="D13" s="297">
        <v>1.4617936063289974</v>
      </c>
      <c r="E13" s="297">
        <v>4.79073320915442</v>
      </c>
    </row>
    <row r="14" spans="1:5" ht="12.75">
      <c r="A14" s="793" t="s">
        <v>283</v>
      </c>
      <c r="B14" s="793"/>
      <c r="C14" s="298">
        <v>0.34796117447102476</v>
      </c>
      <c r="D14" s="298">
        <v>0.28948488660575405</v>
      </c>
      <c r="E14" s="299">
        <v>0.18672186913547767</v>
      </c>
    </row>
    <row r="15" spans="1:5" ht="12.75">
      <c r="A15" s="300" t="s">
        <v>239</v>
      </c>
      <c r="B15" s="291"/>
      <c r="C15" s="293" t="s">
        <v>908</v>
      </c>
      <c r="D15" s="293" t="s">
        <v>828</v>
      </c>
      <c r="E15" s="293" t="s">
        <v>653</v>
      </c>
    </row>
    <row r="16" spans="1:5" ht="12.75">
      <c r="A16" s="792" t="s">
        <v>276</v>
      </c>
      <c r="B16" s="792"/>
      <c r="C16" s="296">
        <v>318100.46053</v>
      </c>
      <c r="D16" s="296">
        <v>310680.404584</v>
      </c>
      <c r="E16" s="296">
        <v>323630.673658</v>
      </c>
    </row>
    <row r="17" spans="1:5" ht="12.75">
      <c r="A17" s="792" t="s">
        <v>284</v>
      </c>
      <c r="B17" s="792"/>
      <c r="C17" s="301" t="s">
        <v>285</v>
      </c>
      <c r="D17" s="301" t="s">
        <v>285</v>
      </c>
      <c r="E17" s="301" t="s">
        <v>285</v>
      </c>
    </row>
    <row r="18" spans="1:5" ht="12.75">
      <c r="A18" s="1" t="s">
        <v>286</v>
      </c>
      <c r="B18" s="302" t="s">
        <v>84</v>
      </c>
      <c r="C18" s="303">
        <v>0.7114450561402336</v>
      </c>
      <c r="D18" s="304">
        <v>0.7008842424148631</v>
      </c>
      <c r="E18" s="303">
        <v>0.6916000806416984</v>
      </c>
    </row>
    <row r="19" spans="1:5" ht="12.75">
      <c r="A19" s="305"/>
      <c r="B19" s="306" t="s">
        <v>287</v>
      </c>
      <c r="C19" s="307">
        <v>0.28855494385976643</v>
      </c>
      <c r="D19" s="308">
        <v>0.2991157575851369</v>
      </c>
      <c r="E19" s="307">
        <v>0.3083999193583015</v>
      </c>
    </row>
    <row r="20" spans="1:5" ht="12.75">
      <c r="A20" s="300" t="s">
        <v>297</v>
      </c>
      <c r="B20" s="291"/>
      <c r="C20" s="293" t="s">
        <v>908</v>
      </c>
      <c r="D20" s="293" t="s">
        <v>828</v>
      </c>
      <c r="E20" s="293" t="s">
        <v>653</v>
      </c>
    </row>
    <row r="21" spans="1:5" ht="12.75">
      <c r="A21" s="194" t="s">
        <v>277</v>
      </c>
      <c r="B21" s="195"/>
      <c r="C21" s="295">
        <v>0.6728</v>
      </c>
      <c r="D21" s="295">
        <v>0.706</v>
      </c>
      <c r="E21" s="295">
        <v>0.6233</v>
      </c>
    </row>
  </sheetData>
  <sheetProtection/>
  <mergeCells count="10">
    <mergeCell ref="A13:B13"/>
    <mergeCell ref="A14:B14"/>
    <mergeCell ref="A16:B16"/>
    <mergeCell ref="A17:B17"/>
    <mergeCell ref="A7:B7"/>
    <mergeCell ref="A8:B8"/>
    <mergeCell ref="A9:B9"/>
    <mergeCell ref="A10:B10"/>
    <mergeCell ref="A11:B11"/>
    <mergeCell ref="A12:B12"/>
  </mergeCells>
  <printOptions/>
  <pageMargins left="0.75" right="0.75" top="1" bottom="1" header="0.5" footer="0.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U226"/>
  <sheetViews>
    <sheetView showGridLines="0" zoomScalePageLayoutView="0" workbookViewId="0" topLeftCell="A1">
      <selection activeCell="A1" sqref="A1"/>
    </sheetView>
  </sheetViews>
  <sheetFormatPr defaultColWidth="9.140625" defaultRowHeight="12.75"/>
  <cols>
    <col min="1" max="1" width="63.28125" style="3" customWidth="1"/>
    <col min="2" max="2" width="10.7109375" style="3" hidden="1" customWidth="1"/>
    <col min="3" max="3" width="9.421875" style="3" customWidth="1"/>
    <col min="4" max="4" width="9.8515625" style="3" bestFit="1" customWidth="1"/>
    <col min="5" max="5" width="10.00390625" style="3" bestFit="1" customWidth="1"/>
    <col min="6" max="6" width="9.28125" style="3" customWidth="1"/>
    <col min="7" max="7" width="8.8515625" style="3" customWidth="1"/>
    <col min="8" max="11" width="9.28125" style="3" customWidth="1"/>
    <col min="12" max="12" width="20.421875" style="3" customWidth="1"/>
    <col min="13" max="16384" width="9.140625" style="3" customWidth="1"/>
  </cols>
  <sheetData>
    <row r="1" spans="1:11" ht="15">
      <c r="A1" s="19" t="s">
        <v>98</v>
      </c>
      <c r="B1" s="13"/>
      <c r="C1" s="13"/>
      <c r="D1" s="13"/>
      <c r="E1" s="13"/>
      <c r="F1" s="13"/>
      <c r="G1" s="13"/>
      <c r="H1" s="13"/>
      <c r="I1" s="13"/>
      <c r="J1" s="13"/>
      <c r="K1" s="13"/>
    </row>
    <row r="2" spans="1:11" ht="12.75">
      <c r="A2" s="251"/>
      <c r="B2" s="13"/>
      <c r="C2" s="13"/>
      <c r="D2" s="13"/>
      <c r="E2" s="13"/>
      <c r="F2" s="13"/>
      <c r="G2" s="13"/>
      <c r="H2" s="13"/>
      <c r="I2" s="13"/>
      <c r="J2" s="13"/>
      <c r="K2" s="13"/>
    </row>
    <row r="3" spans="1:11" ht="12.75">
      <c r="A3" s="251" t="s">
        <v>109</v>
      </c>
      <c r="B3" s="13"/>
      <c r="C3" s="13"/>
      <c r="D3" s="13"/>
      <c r="E3" s="13"/>
      <c r="F3" s="13"/>
      <c r="G3" s="13"/>
      <c r="H3" s="13"/>
      <c r="I3" s="13"/>
      <c r="J3" s="13"/>
      <c r="K3" s="13"/>
    </row>
    <row r="4" spans="1:11" ht="12.75">
      <c r="A4" s="410"/>
      <c r="B4" s="411" t="s">
        <v>103</v>
      </c>
      <c r="C4" s="411" t="s">
        <v>103</v>
      </c>
      <c r="D4" s="411" t="s">
        <v>100</v>
      </c>
      <c r="E4" s="411" t="s">
        <v>101</v>
      </c>
      <c r="F4" s="411" t="s">
        <v>606</v>
      </c>
      <c r="G4" s="411" t="s">
        <v>103</v>
      </c>
      <c r="H4" s="411" t="s">
        <v>100</v>
      </c>
      <c r="I4" s="411" t="s">
        <v>101</v>
      </c>
      <c r="J4" s="411" t="s">
        <v>102</v>
      </c>
      <c r="K4" s="411" t="s">
        <v>103</v>
      </c>
    </row>
    <row r="5" spans="1:11" ht="12.75">
      <c r="A5" s="412" t="s">
        <v>12</v>
      </c>
      <c r="B5" s="413">
        <v>2015</v>
      </c>
      <c r="C5" s="413">
        <v>2016</v>
      </c>
      <c r="D5" s="413">
        <v>2016</v>
      </c>
      <c r="E5" s="413">
        <v>2017</v>
      </c>
      <c r="F5" s="413">
        <v>2017</v>
      </c>
      <c r="G5" s="413">
        <v>2017</v>
      </c>
      <c r="H5" s="413">
        <v>2017</v>
      </c>
      <c r="I5" s="413">
        <v>2018</v>
      </c>
      <c r="J5" s="413">
        <v>2018</v>
      </c>
      <c r="K5" s="413">
        <v>2018</v>
      </c>
    </row>
    <row r="6" spans="1:11" ht="12.75">
      <c r="A6" s="414" t="s">
        <v>343</v>
      </c>
      <c r="B6" s="415"/>
      <c r="C6" s="415"/>
      <c r="D6" s="415"/>
      <c r="E6" s="415"/>
      <c r="F6" s="415"/>
      <c r="G6" s="415"/>
      <c r="H6" s="415"/>
      <c r="I6" s="415"/>
      <c r="J6" s="415"/>
      <c r="K6" s="415"/>
    </row>
    <row r="7" spans="1:11" ht="12.75">
      <c r="A7" s="415" t="s">
        <v>333</v>
      </c>
      <c r="B7" s="188">
        <v>107480</v>
      </c>
      <c r="C7" s="188">
        <v>112064</v>
      </c>
      <c r="D7" s="188">
        <v>114419</v>
      </c>
      <c r="E7" s="188">
        <v>115364</v>
      </c>
      <c r="F7" s="188">
        <v>116813.43098041785</v>
      </c>
      <c r="G7" s="188">
        <v>117977.5</v>
      </c>
      <c r="H7" s="188">
        <v>118204.17118326014</v>
      </c>
      <c r="I7" s="188">
        <v>117111.00179710085</v>
      </c>
      <c r="J7" s="188">
        <v>123228</v>
      </c>
      <c r="K7" s="188">
        <v>124699</v>
      </c>
    </row>
    <row r="8" spans="1:11" ht="12.75">
      <c r="A8" s="415" t="s">
        <v>110</v>
      </c>
      <c r="B8" s="188">
        <v>121448</v>
      </c>
      <c r="C8" s="188">
        <v>126324</v>
      </c>
      <c r="D8" s="188">
        <v>129157</v>
      </c>
      <c r="E8" s="188">
        <v>135336</v>
      </c>
      <c r="F8" s="188">
        <v>135945.37146541785</v>
      </c>
      <c r="G8" s="188">
        <v>131877.1</v>
      </c>
      <c r="H8" s="188">
        <v>132126.66118326015</v>
      </c>
      <c r="I8" s="188">
        <v>131357.42679710084</v>
      </c>
      <c r="J8" s="188">
        <v>138483</v>
      </c>
      <c r="K8" s="188">
        <v>139848</v>
      </c>
    </row>
    <row r="9" spans="1:11" ht="12.75">
      <c r="A9" s="415" t="s">
        <v>344</v>
      </c>
      <c r="B9" s="188">
        <v>137072</v>
      </c>
      <c r="C9" s="188">
        <v>140753</v>
      </c>
      <c r="D9" s="188">
        <v>151491</v>
      </c>
      <c r="E9" s="188">
        <v>157728</v>
      </c>
      <c r="F9" s="188">
        <v>158495.31472531788</v>
      </c>
      <c r="G9" s="188">
        <v>147270.321</v>
      </c>
      <c r="H9" s="330">
        <v>147848.62330196015</v>
      </c>
      <c r="I9" s="330">
        <v>148383.64010177008</v>
      </c>
      <c r="J9" s="330">
        <v>157126</v>
      </c>
      <c r="K9" s="330">
        <v>158282</v>
      </c>
    </row>
    <row r="10" spans="1:11" ht="12.75">
      <c r="A10" s="415"/>
      <c r="B10" s="415"/>
      <c r="C10" s="415"/>
      <c r="D10" s="415"/>
      <c r="E10" s="415"/>
      <c r="F10" s="415"/>
      <c r="G10" s="415"/>
      <c r="H10" s="415"/>
      <c r="I10" s="415"/>
      <c r="J10" s="415"/>
      <c r="K10" s="415"/>
    </row>
    <row r="11" spans="1:11" ht="12.75">
      <c r="A11" s="414" t="s">
        <v>345</v>
      </c>
      <c r="B11" s="415"/>
      <c r="C11" s="415"/>
      <c r="D11" s="415"/>
      <c r="E11" s="415"/>
      <c r="F11" s="415"/>
      <c r="G11" s="415"/>
      <c r="H11" s="188"/>
      <c r="I11" s="188"/>
      <c r="J11" s="188"/>
      <c r="K11" s="188"/>
    </row>
    <row r="12" spans="1:11" ht="12.75">
      <c r="A12" s="415" t="s">
        <v>346</v>
      </c>
      <c r="B12" s="188">
        <v>604206</v>
      </c>
      <c r="C12" s="188">
        <v>603140</v>
      </c>
      <c r="D12" s="188">
        <v>609959</v>
      </c>
      <c r="E12" s="188">
        <v>610047</v>
      </c>
      <c r="F12" s="188">
        <v>616522.8809681239</v>
      </c>
      <c r="G12" s="188">
        <v>614618.603</v>
      </c>
      <c r="H12" s="188">
        <v>610818.9566039542</v>
      </c>
      <c r="I12" s="188">
        <v>615307.629753878</v>
      </c>
      <c r="J12" s="188">
        <v>637037</v>
      </c>
      <c r="K12" s="188">
        <v>631958</v>
      </c>
    </row>
    <row r="13" spans="1:11" ht="12.75">
      <c r="A13" s="415" t="s">
        <v>195</v>
      </c>
      <c r="B13" s="188">
        <v>48337</v>
      </c>
      <c r="C13" s="188">
        <v>48251</v>
      </c>
      <c r="D13" s="188">
        <v>48797</v>
      </c>
      <c r="E13" s="188">
        <v>48804</v>
      </c>
      <c r="F13" s="188">
        <v>49321.772157449916</v>
      </c>
      <c r="G13" s="188">
        <v>49169.488</v>
      </c>
      <c r="H13" s="416">
        <v>48865.51652831635</v>
      </c>
      <c r="I13" s="416">
        <v>49224.61038031024</v>
      </c>
      <c r="J13" s="416">
        <v>50963</v>
      </c>
      <c r="K13" s="416">
        <v>50557</v>
      </c>
    </row>
    <row r="14" spans="1:11" ht="12.75">
      <c r="A14" s="415" t="s">
        <v>334</v>
      </c>
      <c r="B14" s="417">
        <v>0.178</v>
      </c>
      <c r="C14" s="418">
        <v>0.18580180744808014</v>
      </c>
      <c r="D14" s="418">
        <v>0.18758588102871665</v>
      </c>
      <c r="E14" s="418">
        <v>0.18910715127211253</v>
      </c>
      <c r="F14" s="418">
        <v>0.18947136365318037</v>
      </c>
      <c r="G14" s="418">
        <v>0.19195239969452896</v>
      </c>
      <c r="H14" s="417">
        <v>0.19351752250855886</v>
      </c>
      <c r="I14" s="417">
        <v>0.190329188415793</v>
      </c>
      <c r="J14" s="417">
        <v>0.193</v>
      </c>
      <c r="K14" s="417">
        <v>0.197</v>
      </c>
    </row>
    <row r="15" spans="1:11" ht="12.75">
      <c r="A15" s="415" t="s">
        <v>111</v>
      </c>
      <c r="B15" s="417">
        <v>0.201</v>
      </c>
      <c r="C15" s="417">
        <v>0.2094446912584196</v>
      </c>
      <c r="D15" s="417">
        <v>0.2117480228853817</v>
      </c>
      <c r="E15" s="417">
        <v>0.22184518549966165</v>
      </c>
      <c r="F15" s="417">
        <v>0.220503367615397</v>
      </c>
      <c r="G15" s="417">
        <v>0.21456730254629694</v>
      </c>
      <c r="H15" s="417">
        <v>0.21631067561796233</v>
      </c>
      <c r="I15" s="417">
        <v>0.21348252556147174</v>
      </c>
      <c r="J15" s="417">
        <v>0.217</v>
      </c>
      <c r="K15" s="417">
        <v>0.221</v>
      </c>
    </row>
    <row r="16" spans="1:11" ht="12.75">
      <c r="A16" s="415" t="s">
        <v>112</v>
      </c>
      <c r="B16" s="417">
        <v>0.227</v>
      </c>
      <c r="C16" s="417">
        <v>0.23336685960583556</v>
      </c>
      <c r="D16" s="417">
        <v>0.24836344169435856</v>
      </c>
      <c r="E16" s="417">
        <v>0.25855136489736735</v>
      </c>
      <c r="F16" s="417">
        <v>0.25707937145241583</v>
      </c>
      <c r="G16" s="417">
        <v>0.23961253472614827</v>
      </c>
      <c r="H16" s="494">
        <v>0.242049827863844</v>
      </c>
      <c r="I16" s="494">
        <v>0.24115358387661026</v>
      </c>
      <c r="J16" s="494">
        <v>0.247</v>
      </c>
      <c r="K16" s="494">
        <v>0.25</v>
      </c>
    </row>
    <row r="17" spans="1:11" ht="12.75">
      <c r="A17" s="415" t="s">
        <v>347</v>
      </c>
      <c r="B17" s="419">
        <v>2.84</v>
      </c>
      <c r="C17" s="419">
        <v>2.9170857450729444</v>
      </c>
      <c r="D17" s="419">
        <v>3.104543021179482</v>
      </c>
      <c r="E17" s="419">
        <v>3.2318920612170916</v>
      </c>
      <c r="F17" s="419">
        <v>3.2134921431551975</v>
      </c>
      <c r="G17" s="419">
        <f>+G9/G13</f>
        <v>2.995156691483141</v>
      </c>
      <c r="H17" s="420">
        <v>3.0256228482980547</v>
      </c>
      <c r="I17" s="420">
        <v>3.0144197984576286</v>
      </c>
      <c r="J17" s="420">
        <v>3.08</v>
      </c>
      <c r="K17" s="420">
        <v>3.13</v>
      </c>
    </row>
    <row r="18" spans="1:11" ht="12.75">
      <c r="A18" s="415"/>
      <c r="B18" s="420"/>
      <c r="C18" s="420"/>
      <c r="D18" s="420"/>
      <c r="E18" s="420"/>
      <c r="F18" s="420"/>
      <c r="G18" s="420"/>
      <c r="H18" s="421"/>
      <c r="I18" s="421"/>
      <c r="J18" s="421"/>
      <c r="K18" s="421"/>
    </row>
    <row r="19" spans="1:11" ht="12.75">
      <c r="A19" s="415" t="s">
        <v>370</v>
      </c>
      <c r="B19" s="422">
        <v>0.105</v>
      </c>
      <c r="C19" s="422">
        <v>0.10717</v>
      </c>
      <c r="D19" s="422">
        <v>0.10690000000000001</v>
      </c>
      <c r="E19" s="422">
        <v>0.109</v>
      </c>
      <c r="F19" s="422">
        <v>0.10890000000000001</v>
      </c>
      <c r="G19" s="421">
        <f>4.5%+G20+G21+G22</f>
        <v>0.1091</v>
      </c>
      <c r="H19" s="421">
        <v>0.10937200000000001</v>
      </c>
      <c r="I19" s="421">
        <v>0.1095</v>
      </c>
      <c r="J19" s="421">
        <v>0.11</v>
      </c>
      <c r="K19" s="421">
        <v>0.11</v>
      </c>
    </row>
    <row r="20" spans="1:11" ht="12.75">
      <c r="A20" s="415" t="s">
        <v>464</v>
      </c>
      <c r="B20" s="422">
        <v>0.025</v>
      </c>
      <c r="C20" s="422">
        <v>0.025</v>
      </c>
      <c r="D20" s="422">
        <v>0.025</v>
      </c>
      <c r="E20" s="422">
        <v>0.025</v>
      </c>
      <c r="F20" s="422">
        <v>0.025</v>
      </c>
      <c r="G20" s="421">
        <v>0.025</v>
      </c>
      <c r="H20" s="421">
        <v>0.025</v>
      </c>
      <c r="I20" s="421">
        <v>0.025</v>
      </c>
      <c r="J20" s="421">
        <v>0.025</v>
      </c>
      <c r="K20" s="421">
        <v>0.025</v>
      </c>
    </row>
    <row r="21" spans="1:11" ht="12.75">
      <c r="A21" s="415" t="s">
        <v>430</v>
      </c>
      <c r="B21" s="422">
        <v>0.03</v>
      </c>
      <c r="C21" s="422">
        <v>0.03</v>
      </c>
      <c r="D21" s="422">
        <v>0.03</v>
      </c>
      <c r="E21" s="422">
        <v>0.03</v>
      </c>
      <c r="F21" s="422">
        <v>0.03</v>
      </c>
      <c r="G21" s="421">
        <v>0.03</v>
      </c>
      <c r="H21" s="421">
        <v>0.03</v>
      </c>
      <c r="I21" s="421">
        <v>0.03</v>
      </c>
      <c r="J21" s="421">
        <v>0.03</v>
      </c>
      <c r="K21" s="421">
        <v>0.03</v>
      </c>
    </row>
    <row r="22" spans="1:11" ht="12.75">
      <c r="A22" s="415" t="s">
        <v>465</v>
      </c>
      <c r="B22" s="422">
        <v>0.005</v>
      </c>
      <c r="C22" s="422">
        <v>0.00717</v>
      </c>
      <c r="D22" s="422">
        <v>0.0069</v>
      </c>
      <c r="E22" s="422">
        <v>0.009</v>
      </c>
      <c r="F22" s="422">
        <v>0.0089</v>
      </c>
      <c r="G22" s="421">
        <v>0.0091</v>
      </c>
      <c r="H22" s="423">
        <v>0.009372</v>
      </c>
      <c r="I22" s="423">
        <v>0.0095</v>
      </c>
      <c r="J22" s="423">
        <v>0.01</v>
      </c>
      <c r="K22" s="423">
        <v>0.01</v>
      </c>
    </row>
    <row r="23" spans="1:11" ht="12.75">
      <c r="A23" s="415" t="s">
        <v>466</v>
      </c>
      <c r="B23" s="422">
        <v>0.133</v>
      </c>
      <c r="C23" s="422">
        <v>0.14080180744808016</v>
      </c>
      <c r="D23" s="422">
        <v>0.14258588102871667</v>
      </c>
      <c r="E23" s="422">
        <v>0.14410715127211254</v>
      </c>
      <c r="F23" s="422">
        <v>0.14447136365318036</v>
      </c>
      <c r="G23" s="423">
        <v>0.14695239969452895</v>
      </c>
      <c r="H23" s="422">
        <v>0.14851752250855885</v>
      </c>
      <c r="I23" s="422">
        <v>0.145329188415793</v>
      </c>
      <c r="J23" s="422">
        <v>0.148</v>
      </c>
      <c r="K23" s="422">
        <v>0.152</v>
      </c>
    </row>
    <row r="24" spans="1:11" ht="12.75">
      <c r="A24" s="415"/>
      <c r="B24" s="420"/>
      <c r="C24" s="420"/>
      <c r="D24" s="420"/>
      <c r="E24" s="420"/>
      <c r="F24" s="420"/>
      <c r="G24" s="420"/>
      <c r="H24" s="13"/>
      <c r="I24" s="13"/>
      <c r="J24" s="13"/>
      <c r="K24" s="13"/>
    </row>
    <row r="25" spans="1:11" ht="12.75">
      <c r="A25" s="414" t="s">
        <v>348</v>
      </c>
      <c r="B25" s="420"/>
      <c r="C25" s="420"/>
      <c r="D25" s="420"/>
      <c r="E25" s="420"/>
      <c r="F25" s="420"/>
      <c r="G25" s="420"/>
      <c r="H25" s="330"/>
      <c r="I25" s="330"/>
      <c r="J25" s="330"/>
      <c r="K25" s="330"/>
    </row>
    <row r="26" spans="1:11" ht="12.75">
      <c r="A26" s="415" t="s">
        <v>358</v>
      </c>
      <c r="B26" s="330">
        <v>80549</v>
      </c>
      <c r="C26" s="330">
        <v>85621</v>
      </c>
      <c r="D26" s="330">
        <v>86884</v>
      </c>
      <c r="E26" s="330">
        <v>87356</v>
      </c>
      <c r="F26" s="330">
        <v>88140.75967207068</v>
      </c>
      <c r="G26" s="330">
        <v>87626.4860644817</v>
      </c>
      <c r="H26" s="330">
        <v>89773.53220634883</v>
      </c>
      <c r="I26" s="330"/>
      <c r="J26" s="330"/>
      <c r="K26" s="330"/>
    </row>
    <row r="27" spans="1:11" ht="12.75">
      <c r="A27" s="415" t="s">
        <v>349</v>
      </c>
      <c r="B27" s="330">
        <v>136637</v>
      </c>
      <c r="C27" s="330">
        <v>140740</v>
      </c>
      <c r="D27" s="330">
        <v>151814</v>
      </c>
      <c r="E27" s="330">
        <v>158204</v>
      </c>
      <c r="F27" s="330">
        <v>159126.1628645208</v>
      </c>
      <c r="G27" s="330">
        <v>148172.563548045</v>
      </c>
      <c r="H27" s="330">
        <v>149029.5125586129</v>
      </c>
      <c r="I27" s="330"/>
      <c r="J27" s="330"/>
      <c r="K27" s="330"/>
    </row>
    <row r="28" spans="1:11" ht="12.75">
      <c r="A28" s="415" t="s">
        <v>350</v>
      </c>
      <c r="B28" s="420">
        <v>1.7</v>
      </c>
      <c r="C28" s="420">
        <v>1.643755620700529</v>
      </c>
      <c r="D28" s="420">
        <v>1.747318263431702</v>
      </c>
      <c r="E28" s="420">
        <v>1.8110261458858006</v>
      </c>
      <c r="F28" s="420">
        <v>1.805364095528024</v>
      </c>
      <c r="G28" s="420">
        <v>1.6909563558101557</v>
      </c>
      <c r="H28" s="420">
        <v>1.660060698247467</v>
      </c>
      <c r="I28" s="420"/>
      <c r="J28" s="420"/>
      <c r="K28" s="420"/>
    </row>
    <row r="29" spans="1:11" ht="12.75">
      <c r="A29" s="415"/>
      <c r="B29" s="420"/>
      <c r="C29" s="420"/>
      <c r="D29" s="420"/>
      <c r="E29" s="420"/>
      <c r="F29" s="420"/>
      <c r="G29" s="420"/>
      <c r="H29" s="13"/>
      <c r="I29" s="13"/>
      <c r="J29" s="13"/>
      <c r="K29" s="13"/>
    </row>
    <row r="30" spans="1:11" ht="12.75">
      <c r="A30" s="414" t="s">
        <v>351</v>
      </c>
      <c r="B30" s="420"/>
      <c r="C30" s="420"/>
      <c r="D30" s="420"/>
      <c r="E30" s="420"/>
      <c r="F30" s="420"/>
      <c r="G30" s="420"/>
      <c r="H30" s="330"/>
      <c r="I30" s="330"/>
      <c r="J30" s="330"/>
      <c r="K30" s="330"/>
    </row>
    <row r="31" spans="1:11" ht="12.75">
      <c r="A31" s="415" t="s">
        <v>371</v>
      </c>
      <c r="B31" s="330">
        <v>2705626</v>
      </c>
      <c r="C31" s="330">
        <v>2851319</v>
      </c>
      <c r="D31" s="330">
        <v>2549149</v>
      </c>
      <c r="E31" s="330">
        <v>2902192</v>
      </c>
      <c r="F31" s="330">
        <v>2742940.307</v>
      </c>
      <c r="G31" s="330">
        <v>2819403.297</v>
      </c>
      <c r="H31" s="424">
        <v>2519532.265</v>
      </c>
      <c r="I31" s="424">
        <v>2833268.577</v>
      </c>
      <c r="J31" s="424">
        <v>2954414</v>
      </c>
      <c r="K31" s="424">
        <v>2914154</v>
      </c>
    </row>
    <row r="32" spans="1:11" ht="12.75">
      <c r="A32" s="415" t="s">
        <v>352</v>
      </c>
      <c r="B32" s="330">
        <v>2308203</v>
      </c>
      <c r="C32" s="330">
        <v>2402065.85</v>
      </c>
      <c r="D32" s="330">
        <v>2120587.045</v>
      </c>
      <c r="E32" s="330">
        <v>2441298</v>
      </c>
      <c r="F32" s="330">
        <v>2321267.853</v>
      </c>
      <c r="G32" s="330">
        <v>2432288.4549999996</v>
      </c>
      <c r="H32" s="425">
        <v>2140093.4050000003</v>
      </c>
      <c r="I32" s="425">
        <v>2406997.1520000002</v>
      </c>
      <c r="J32" s="425">
        <v>2506532</v>
      </c>
      <c r="K32" s="425">
        <v>2475559</v>
      </c>
    </row>
    <row r="33" spans="1:11" ht="12.75">
      <c r="A33" s="415" t="s">
        <v>353</v>
      </c>
      <c r="B33" s="330">
        <v>397423</v>
      </c>
      <c r="C33" s="330">
        <v>449253.15</v>
      </c>
      <c r="D33" s="330">
        <v>428561.955</v>
      </c>
      <c r="E33" s="330">
        <v>460893.465</v>
      </c>
      <c r="F33" s="330">
        <v>421672.454</v>
      </c>
      <c r="G33" s="330">
        <v>387114.842</v>
      </c>
      <c r="H33" s="424">
        <v>379438.86</v>
      </c>
      <c r="I33" s="424">
        <v>426271.425</v>
      </c>
      <c r="J33" s="424">
        <v>447882</v>
      </c>
      <c r="K33" s="424">
        <v>438595</v>
      </c>
    </row>
    <row r="34" spans="1:11" ht="12.75">
      <c r="A34" s="415" t="s">
        <v>351</v>
      </c>
      <c r="B34" s="426">
        <v>0.045</v>
      </c>
      <c r="C34" s="426">
        <v>0.044303852051171835</v>
      </c>
      <c r="D34" s="426">
        <v>0.05105343110951473</v>
      </c>
      <c r="E34" s="426">
        <v>0.046632331907962676</v>
      </c>
      <c r="F34" s="426">
        <v>0.04956191394996255</v>
      </c>
      <c r="G34" s="427">
        <v>0.046774810791455027</v>
      </c>
      <c r="H34" s="422">
        <v>0.0524409482738893</v>
      </c>
      <c r="I34" s="422">
        <v>0.04636250437513706</v>
      </c>
      <c r="J34" s="422">
        <v>0.047</v>
      </c>
      <c r="K34" s="422">
        <v>0.048</v>
      </c>
    </row>
    <row r="35" spans="1:11" ht="12.75">
      <c r="A35" s="415"/>
      <c r="B35" s="426"/>
      <c r="C35" s="426"/>
      <c r="D35" s="426"/>
      <c r="E35" s="429"/>
      <c r="F35" s="428"/>
      <c r="G35" s="426"/>
      <c r="H35" s="426"/>
      <c r="I35" s="426"/>
      <c r="J35" s="415"/>
      <c r="K35" s="13"/>
    </row>
    <row r="36" spans="1:11" ht="30.75" customHeight="1">
      <c r="A36" s="797" t="s">
        <v>670</v>
      </c>
      <c r="B36" s="797"/>
      <c r="C36" s="797"/>
      <c r="D36" s="797"/>
      <c r="E36" s="797"/>
      <c r="F36" s="189"/>
      <c r="G36" s="415"/>
      <c r="H36" s="415"/>
      <c r="I36" s="415"/>
      <c r="J36" s="415"/>
      <c r="K36" s="415"/>
    </row>
    <row r="37" spans="1:11" ht="12.75">
      <c r="A37" s="415"/>
      <c r="B37" s="426"/>
      <c r="C37" s="426"/>
      <c r="D37" s="426"/>
      <c r="E37" s="426"/>
      <c r="F37" s="426"/>
      <c r="G37" s="492"/>
      <c r="H37" s="428"/>
      <c r="I37" s="426"/>
      <c r="J37" s="426"/>
      <c r="K37" s="426"/>
    </row>
    <row r="38" spans="1:11" ht="12.75">
      <c r="A38" s="13"/>
      <c r="B38" s="426"/>
      <c r="C38" s="426"/>
      <c r="D38" s="426"/>
      <c r="E38" s="426"/>
      <c r="F38" s="426"/>
      <c r="G38" s="492"/>
      <c r="H38" s="428"/>
      <c r="I38" s="426"/>
      <c r="J38" s="426"/>
      <c r="K38" s="426"/>
    </row>
    <row r="39" spans="1:11" ht="12.75">
      <c r="A39" s="415"/>
      <c r="B39" s="330"/>
      <c r="C39" s="330"/>
      <c r="D39" s="330"/>
      <c r="E39" s="330"/>
      <c r="F39" s="330"/>
      <c r="G39" s="447"/>
      <c r="H39" s="435"/>
      <c r="I39" s="435"/>
      <c r="J39" s="435"/>
      <c r="K39" s="189"/>
    </row>
    <row r="40" spans="1:11" ht="12.75">
      <c r="A40" s="251" t="s">
        <v>359</v>
      </c>
      <c r="B40" s="188"/>
      <c r="C40" s="188"/>
      <c r="D40" s="188"/>
      <c r="E40" s="188"/>
      <c r="F40" s="188"/>
      <c r="G40" s="493"/>
      <c r="H40" s="435"/>
      <c r="I40" s="435"/>
      <c r="J40" s="435"/>
      <c r="K40" s="435"/>
    </row>
    <row r="41" spans="1:11" ht="12.75">
      <c r="A41" s="410"/>
      <c r="B41" s="411" t="s">
        <v>103</v>
      </c>
      <c r="C41" s="411" t="s">
        <v>103</v>
      </c>
      <c r="D41" s="411" t="s">
        <v>100</v>
      </c>
      <c r="E41" s="411" t="s">
        <v>101</v>
      </c>
      <c r="F41" s="411" t="s">
        <v>606</v>
      </c>
      <c r="G41" s="411" t="s">
        <v>103</v>
      </c>
      <c r="H41" s="411" t="s">
        <v>100</v>
      </c>
      <c r="I41" s="411" t="s">
        <v>101</v>
      </c>
      <c r="J41" s="411" t="s">
        <v>102</v>
      </c>
      <c r="K41" s="411" t="s">
        <v>103</v>
      </c>
    </row>
    <row r="42" spans="1:11" ht="12.75">
      <c r="A42" s="412" t="s">
        <v>12</v>
      </c>
      <c r="B42" s="413">
        <v>2015</v>
      </c>
      <c r="C42" s="413">
        <v>2016</v>
      </c>
      <c r="D42" s="413">
        <v>2016</v>
      </c>
      <c r="E42" s="413">
        <v>2017</v>
      </c>
      <c r="F42" s="413">
        <v>2017</v>
      </c>
      <c r="G42" s="413">
        <v>2017</v>
      </c>
      <c r="H42" s="413">
        <v>2017</v>
      </c>
      <c r="I42" s="413">
        <v>2018</v>
      </c>
      <c r="J42" s="413">
        <v>2018</v>
      </c>
      <c r="K42" s="413">
        <v>2018</v>
      </c>
    </row>
    <row r="43" spans="1:11" ht="12.75" hidden="1">
      <c r="A43" s="415" t="s">
        <v>372</v>
      </c>
      <c r="B43" s="188">
        <v>21942</v>
      </c>
      <c r="C43" s="188">
        <v>21942</v>
      </c>
      <c r="D43" s="188">
        <v>21942</v>
      </c>
      <c r="E43" s="188">
        <v>21942</v>
      </c>
      <c r="F43" s="188">
        <v>21942</v>
      </c>
      <c r="G43" s="188">
        <v>21942</v>
      </c>
      <c r="H43" s="188"/>
      <c r="I43" s="188"/>
      <c r="J43" s="188"/>
      <c r="K43" s="188"/>
    </row>
    <row r="44" spans="1:11" ht="12.75" hidden="1">
      <c r="A44" s="415" t="s">
        <v>373</v>
      </c>
      <c r="B44" s="188">
        <v>53507</v>
      </c>
      <c r="C44" s="188">
        <v>60239</v>
      </c>
      <c r="D44" s="188">
        <v>65190</v>
      </c>
      <c r="E44" s="188">
        <v>60825</v>
      </c>
      <c r="F44" s="188">
        <v>60825</v>
      </c>
      <c r="G44" s="188">
        <v>60825</v>
      </c>
      <c r="H44" s="188"/>
      <c r="I44" s="188"/>
      <c r="J44" s="188"/>
      <c r="K44" s="188"/>
    </row>
    <row r="45" spans="1:11" ht="12.75" hidden="1">
      <c r="A45" s="415" t="s">
        <v>374</v>
      </c>
      <c r="B45" s="125">
        <v>49033</v>
      </c>
      <c r="C45" s="125">
        <v>46923</v>
      </c>
      <c r="D45" s="125">
        <v>43226</v>
      </c>
      <c r="E45" s="125">
        <v>47671</v>
      </c>
      <c r="F45" s="125">
        <v>47671</v>
      </c>
      <c r="G45" s="125">
        <v>47671</v>
      </c>
      <c r="H45" s="125"/>
      <c r="I45" s="125"/>
      <c r="J45" s="125"/>
      <c r="K45" s="125"/>
    </row>
    <row r="46" spans="1:11" ht="12.75" hidden="1">
      <c r="A46" s="189" t="s">
        <v>511</v>
      </c>
      <c r="B46" s="125">
        <v>11980</v>
      </c>
      <c r="C46" s="125">
        <v>6374</v>
      </c>
      <c r="D46" s="125">
        <v>10618</v>
      </c>
      <c r="E46" s="125">
        <v>4290</v>
      </c>
      <c r="F46" s="125">
        <v>4290</v>
      </c>
      <c r="G46" s="125">
        <v>4290</v>
      </c>
      <c r="H46" s="125"/>
      <c r="I46" s="125"/>
      <c r="J46" s="125"/>
      <c r="K46" s="125"/>
    </row>
    <row r="47" spans="1:11" ht="12.75" hidden="1">
      <c r="A47" s="189" t="s">
        <v>486</v>
      </c>
      <c r="B47" s="125"/>
      <c r="C47" s="125"/>
      <c r="D47" s="125"/>
      <c r="E47" s="125"/>
      <c r="F47" s="125"/>
      <c r="G47" s="125"/>
      <c r="H47" s="125"/>
      <c r="I47" s="125"/>
      <c r="J47" s="125"/>
      <c r="K47" s="125"/>
    </row>
    <row r="48" spans="1:11" ht="13.5">
      <c r="A48" s="189" t="s">
        <v>671</v>
      </c>
      <c r="B48" s="125">
        <v>136462</v>
      </c>
      <c r="C48" s="125">
        <v>135478</v>
      </c>
      <c r="D48" s="125">
        <v>140976</v>
      </c>
      <c r="E48" s="125">
        <v>134727</v>
      </c>
      <c r="F48" s="125">
        <v>138357.88413260202</v>
      </c>
      <c r="G48" s="125">
        <v>142568</v>
      </c>
      <c r="H48" s="433">
        <v>143925.24349966648</v>
      </c>
      <c r="I48" s="433">
        <v>130196.28571026097</v>
      </c>
      <c r="J48" s="433">
        <v>139573</v>
      </c>
      <c r="K48" s="433">
        <v>145364</v>
      </c>
    </row>
    <row r="49" spans="1:11" ht="15.75" customHeight="1">
      <c r="A49" s="189" t="s">
        <v>423</v>
      </c>
      <c r="B49" s="125">
        <v>-9482</v>
      </c>
      <c r="C49" s="434" t="s">
        <v>524</v>
      </c>
      <c r="D49" s="434">
        <v>-14303</v>
      </c>
      <c r="E49" s="434">
        <v>-5601</v>
      </c>
      <c r="F49" s="434">
        <v>-8714.379142634936</v>
      </c>
      <c r="G49" s="433">
        <v>-11912</v>
      </c>
      <c r="H49" s="435">
        <v>-14357.145108294491</v>
      </c>
      <c r="I49" s="435">
        <v>-2201.273441487368</v>
      </c>
      <c r="J49" s="435">
        <v>-6651</v>
      </c>
      <c r="K49" s="435">
        <v>-9845</v>
      </c>
    </row>
    <row r="50" spans="1:11" ht="13.5">
      <c r="A50" s="436" t="s">
        <v>672</v>
      </c>
      <c r="B50" s="437">
        <v>126980</v>
      </c>
      <c r="C50" s="437">
        <v>124225</v>
      </c>
      <c r="D50" s="437">
        <v>126673</v>
      </c>
      <c r="E50" s="437">
        <v>129126</v>
      </c>
      <c r="F50" s="437">
        <v>129643.50498996708</v>
      </c>
      <c r="G50" s="437">
        <f>SUM(G48:G49)</f>
        <v>130656</v>
      </c>
      <c r="H50" s="437">
        <v>129568.09839137198</v>
      </c>
      <c r="I50" s="437">
        <v>127995.0122687736</v>
      </c>
      <c r="J50" s="437">
        <v>132922</v>
      </c>
      <c r="K50" s="437">
        <v>135519</v>
      </c>
    </row>
    <row r="51" spans="1:11" ht="3" customHeight="1">
      <c r="A51" s="397"/>
      <c r="B51" s="125"/>
      <c r="C51" s="125"/>
      <c r="D51" s="125"/>
      <c r="E51" s="125"/>
      <c r="F51" s="125"/>
      <c r="G51" s="125"/>
      <c r="H51" s="125"/>
      <c r="I51" s="125"/>
      <c r="J51" s="125">
        <v>-774</v>
      </c>
      <c r="K51" s="125">
        <v>-774</v>
      </c>
    </row>
    <row r="52" spans="1:11" ht="12.75">
      <c r="A52" s="189" t="s">
        <v>375</v>
      </c>
      <c r="B52" s="125">
        <v>-1157</v>
      </c>
      <c r="C52" s="125">
        <v>-1425</v>
      </c>
      <c r="D52" s="125">
        <v>-1169</v>
      </c>
      <c r="E52" s="125">
        <v>-990</v>
      </c>
      <c r="F52" s="125">
        <v>-738</v>
      </c>
      <c r="G52" s="125">
        <v>-705.98</v>
      </c>
      <c r="H52" s="125">
        <v>-663.185226578314</v>
      </c>
      <c r="I52" s="125">
        <v>-850.1747982635119</v>
      </c>
      <c r="K52" s="125">
        <v>-726</v>
      </c>
    </row>
    <row r="53" spans="1:11" ht="12.75">
      <c r="A53" s="189" t="s">
        <v>132</v>
      </c>
      <c r="B53" s="125">
        <v>-11969</v>
      </c>
      <c r="C53" s="125">
        <v>-6805</v>
      </c>
      <c r="D53" s="125">
        <v>-6835</v>
      </c>
      <c r="E53" s="125">
        <v>-6893</v>
      </c>
      <c r="F53" s="125">
        <v>-6938.399057047235</v>
      </c>
      <c r="G53" s="125">
        <v>-7000.846785776584</v>
      </c>
      <c r="H53" s="125">
        <v>-6225.370355413929</v>
      </c>
      <c r="I53" s="125">
        <v>-6355.917447445519</v>
      </c>
      <c r="J53" s="125">
        <v>-6405</v>
      </c>
      <c r="K53" s="482">
        <v>-6458</v>
      </c>
    </row>
    <row r="54" spans="1:11" ht="12.75">
      <c r="A54" s="189" t="s">
        <v>376</v>
      </c>
      <c r="B54" s="125">
        <v>-367</v>
      </c>
      <c r="C54" s="125">
        <v>-490</v>
      </c>
      <c r="D54" s="125">
        <v>-208</v>
      </c>
      <c r="E54" s="125">
        <v>-185</v>
      </c>
      <c r="F54" s="125">
        <v>-166.837</v>
      </c>
      <c r="G54" s="125">
        <v>-104.967</v>
      </c>
      <c r="H54" s="125">
        <v>-75.147</v>
      </c>
      <c r="I54" s="125">
        <v>-52.50923232009</v>
      </c>
      <c r="J54" s="125">
        <v>-18</v>
      </c>
      <c r="K54" s="125"/>
    </row>
    <row r="55" spans="1:11" ht="12.75">
      <c r="A55" s="189" t="s">
        <v>377</v>
      </c>
      <c r="B55" s="125">
        <v>-3772</v>
      </c>
      <c r="C55" s="125">
        <v>-2873</v>
      </c>
      <c r="D55" s="125">
        <v>-2400</v>
      </c>
      <c r="E55" s="125">
        <v>-2048</v>
      </c>
      <c r="F55" s="125">
        <v>-1739.70254035</v>
      </c>
      <c r="G55" s="125">
        <v>-1453.65640884</v>
      </c>
      <c r="H55" s="125">
        <v>-1192.33989215</v>
      </c>
      <c r="I55" s="125">
        <v>-933.07523516</v>
      </c>
      <c r="J55" s="125">
        <v>-633</v>
      </c>
      <c r="K55" s="125">
        <v>-519</v>
      </c>
    </row>
    <row r="56" spans="1:11" ht="12.75">
      <c r="A56" s="189" t="s">
        <v>378</v>
      </c>
      <c r="B56" s="125">
        <v>-590</v>
      </c>
      <c r="C56" s="125">
        <v>-146</v>
      </c>
      <c r="D56" s="125">
        <v>-381</v>
      </c>
      <c r="E56" s="125">
        <v>-628</v>
      </c>
      <c r="F56" s="125">
        <v>-736.9768771029352</v>
      </c>
      <c r="G56" s="125">
        <v>-1017.3253950659349</v>
      </c>
      <c r="H56" s="125">
        <v>-1307.323036852763</v>
      </c>
      <c r="I56" s="125"/>
      <c r="J56" s="125">
        <v>-141</v>
      </c>
      <c r="K56" s="125"/>
    </row>
    <row r="57" spans="1:11" ht="12.75">
      <c r="A57" s="189" t="s">
        <v>379</v>
      </c>
      <c r="B57" s="125">
        <v>-227</v>
      </c>
      <c r="C57" s="125">
        <v>-68</v>
      </c>
      <c r="D57" s="125">
        <v>-115</v>
      </c>
      <c r="E57" s="125">
        <v>50</v>
      </c>
      <c r="F57" s="125">
        <v>72.08850172109697</v>
      </c>
      <c r="G57" s="125">
        <v>114.42945105536302</v>
      </c>
      <c r="H57" s="125">
        <v>98.67505110244299</v>
      </c>
      <c r="I57" s="125">
        <v>307.04919097394</v>
      </c>
      <c r="J57" s="125">
        <v>210</v>
      </c>
      <c r="K57" s="125">
        <v>196</v>
      </c>
    </row>
    <row r="58" spans="1:11" ht="12.75">
      <c r="A58" s="189" t="s">
        <v>380</v>
      </c>
      <c r="B58" s="125">
        <v>-956</v>
      </c>
      <c r="C58" s="125">
        <v>-144</v>
      </c>
      <c r="D58" s="125">
        <v>-920</v>
      </c>
      <c r="E58" s="125">
        <v>-2834</v>
      </c>
      <c r="F58" s="125">
        <v>-2348.098036770135</v>
      </c>
      <c r="G58" s="125">
        <v>-2268.967095992614</v>
      </c>
      <c r="H58" s="125">
        <v>-1806.6367482192898</v>
      </c>
      <c r="I58" s="125">
        <v>-2824.5029494576047</v>
      </c>
      <c r="J58" s="125">
        <v>-1764</v>
      </c>
      <c r="K58" s="125">
        <v>-3114</v>
      </c>
    </row>
    <row r="59" spans="1:11" ht="12.75">
      <c r="A59" s="189" t="s">
        <v>381</v>
      </c>
      <c r="B59" s="125">
        <v>-179</v>
      </c>
      <c r="C59" s="125">
        <v>-172</v>
      </c>
      <c r="D59" s="125">
        <v>-191</v>
      </c>
      <c r="E59" s="125">
        <v>-199</v>
      </c>
      <c r="F59" s="125">
        <v>-203.8</v>
      </c>
      <c r="G59" s="125">
        <v>-214.6</v>
      </c>
      <c r="H59" s="125">
        <v>-192.6</v>
      </c>
      <c r="I59" s="125">
        <v>-174.88</v>
      </c>
      <c r="J59" s="125">
        <v>-170</v>
      </c>
      <c r="K59" s="125">
        <v>-198</v>
      </c>
    </row>
    <row r="60" spans="1:11" ht="12.75">
      <c r="A60" s="189" t="s">
        <v>382</v>
      </c>
      <c r="B60" s="125">
        <v>-283</v>
      </c>
      <c r="C60" s="125">
        <v>-37</v>
      </c>
      <c r="D60" s="125">
        <v>-35</v>
      </c>
      <c r="E60" s="125">
        <v>-33</v>
      </c>
      <c r="F60" s="125">
        <v>-30.349</v>
      </c>
      <c r="G60" s="125">
        <v>-26.627</v>
      </c>
      <c r="H60" s="125"/>
      <c r="I60" s="125"/>
      <c r="J60" s="125"/>
      <c r="K60" s="125"/>
    </row>
    <row r="61" spans="1:11" ht="12.75">
      <c r="A61" s="189" t="s">
        <v>383</v>
      </c>
      <c r="B61" s="125"/>
      <c r="C61" s="125"/>
      <c r="D61" s="125"/>
      <c r="E61" s="125"/>
      <c r="F61" s="125"/>
      <c r="G61" s="125"/>
      <c r="H61" s="125"/>
      <c r="I61" s="125"/>
      <c r="J61" s="125"/>
      <c r="K61" s="125"/>
    </row>
    <row r="62" spans="1:11" ht="12.75">
      <c r="A62" s="436" t="s">
        <v>384</v>
      </c>
      <c r="B62" s="437">
        <v>-19500</v>
      </c>
      <c r="C62" s="437">
        <v>-12161</v>
      </c>
      <c r="D62" s="437">
        <v>-12254</v>
      </c>
      <c r="E62" s="437">
        <v>-13762</v>
      </c>
      <c r="F62" s="437">
        <v>-12830.07400954921</v>
      </c>
      <c r="G62" s="437">
        <v>-12678.54023461977</v>
      </c>
      <c r="H62" s="437">
        <v>-11363.92720811185</v>
      </c>
      <c r="I62" s="437">
        <v>-10884.010471672786</v>
      </c>
      <c r="J62" s="437">
        <v>-9694</v>
      </c>
      <c r="K62" s="437">
        <v>-10820</v>
      </c>
    </row>
    <row r="63" spans="1:9" ht="3" customHeight="1">
      <c r="A63" s="438"/>
      <c r="B63" s="435"/>
      <c r="C63" s="435"/>
      <c r="D63" s="435"/>
      <c r="E63" s="435"/>
      <c r="F63" s="435"/>
      <c r="G63" s="437"/>
      <c r="H63" s="437"/>
      <c r="I63" s="437"/>
    </row>
    <row r="64" spans="1:11" ht="12.75">
      <c r="A64" s="436" t="s">
        <v>333</v>
      </c>
      <c r="B64" s="437">
        <v>107480</v>
      </c>
      <c r="C64" s="437">
        <v>112064</v>
      </c>
      <c r="D64" s="437">
        <v>114419</v>
      </c>
      <c r="E64" s="437">
        <v>115364</v>
      </c>
      <c r="F64" s="437">
        <v>116813.43098041788</v>
      </c>
      <c r="G64" s="437">
        <v>117977.51576197949</v>
      </c>
      <c r="H64" s="439">
        <v>118204.17118326013</v>
      </c>
      <c r="I64" s="439">
        <v>117111.00179710082</v>
      </c>
      <c r="J64" s="439">
        <v>123228</v>
      </c>
      <c r="K64" s="439">
        <v>124699</v>
      </c>
    </row>
    <row r="65" spans="1:11" ht="3" customHeight="1">
      <c r="A65" s="436"/>
      <c r="B65" s="437"/>
      <c r="C65" s="437"/>
      <c r="D65" s="437"/>
      <c r="E65" s="437"/>
      <c r="F65" s="437"/>
      <c r="G65" s="437"/>
      <c r="H65" s="437"/>
      <c r="I65" s="437"/>
      <c r="J65" s="437"/>
      <c r="K65" s="437"/>
    </row>
    <row r="66" spans="1:11" ht="12.75">
      <c r="A66" s="189" t="s">
        <v>426</v>
      </c>
      <c r="B66" s="125">
        <v>9262</v>
      </c>
      <c r="C66" s="125">
        <v>9447</v>
      </c>
      <c r="D66" s="125">
        <v>9959</v>
      </c>
      <c r="E66" s="125">
        <v>15200</v>
      </c>
      <c r="F66" s="125">
        <v>14320.63</v>
      </c>
      <c r="G66" s="125">
        <v>13899.54</v>
      </c>
      <c r="H66" s="125">
        <v>13922.49</v>
      </c>
      <c r="I66" s="125">
        <v>14246.425</v>
      </c>
      <c r="J66" s="439">
        <v>15255</v>
      </c>
      <c r="K66" s="439">
        <v>15149</v>
      </c>
    </row>
    <row r="67" spans="1:11" ht="12.75">
      <c r="A67" s="189" t="s">
        <v>385</v>
      </c>
      <c r="B67" s="125">
        <v>4706</v>
      </c>
      <c r="C67" s="125">
        <v>4813</v>
      </c>
      <c r="D67" s="125">
        <v>4779</v>
      </c>
      <c r="E67" s="125">
        <v>4772</v>
      </c>
      <c r="F67" s="125">
        <v>4811.310485</v>
      </c>
      <c r="G67" s="125"/>
      <c r="H67" s="125"/>
      <c r="I67" s="125"/>
      <c r="J67" s="125"/>
      <c r="K67" s="125"/>
    </row>
    <row r="68" spans="1:11" ht="12.75">
      <c r="A68" s="436" t="s">
        <v>110</v>
      </c>
      <c r="B68" s="437">
        <v>121448</v>
      </c>
      <c r="C68" s="437">
        <v>126324</v>
      </c>
      <c r="D68" s="437">
        <v>129157</v>
      </c>
      <c r="E68" s="437">
        <v>135336</v>
      </c>
      <c r="F68" s="437">
        <v>135945.37146541788</v>
      </c>
      <c r="G68" s="437">
        <v>131877.05576197949</v>
      </c>
      <c r="H68" s="437">
        <v>132126.66118326012</v>
      </c>
      <c r="I68" s="437">
        <v>131357.4267971008</v>
      </c>
      <c r="J68" s="437">
        <v>138483</v>
      </c>
      <c r="K68" s="437">
        <v>139848</v>
      </c>
    </row>
    <row r="69" spans="1:11" ht="3" customHeight="1">
      <c r="A69" s="438"/>
      <c r="B69" s="125"/>
      <c r="C69" s="125"/>
      <c r="D69" s="125"/>
      <c r="E69" s="125"/>
      <c r="F69" s="125"/>
      <c r="G69" s="125"/>
      <c r="H69" s="125"/>
      <c r="I69" s="125"/>
      <c r="J69" s="125"/>
      <c r="K69" s="125"/>
    </row>
    <row r="70" spans="1:11" ht="12.75">
      <c r="A70" s="189" t="s">
        <v>354</v>
      </c>
      <c r="B70" s="125">
        <v>16472</v>
      </c>
      <c r="C70" s="125">
        <v>16845</v>
      </c>
      <c r="D70" s="125">
        <v>24851</v>
      </c>
      <c r="E70" s="125">
        <v>24815</v>
      </c>
      <c r="F70" s="125">
        <v>25018.814522</v>
      </c>
      <c r="G70" s="125">
        <v>17853.182391</v>
      </c>
      <c r="H70" s="125">
        <v>18170.5283385</v>
      </c>
      <c r="I70" s="125">
        <v>19088.639</v>
      </c>
      <c r="J70" s="125">
        <v>19332</v>
      </c>
      <c r="K70" s="125">
        <v>19095</v>
      </c>
    </row>
    <row r="71" spans="1:11" ht="12.75">
      <c r="A71" s="189" t="s">
        <v>386</v>
      </c>
      <c r="B71" s="125">
        <v>701</v>
      </c>
      <c r="C71" s="125"/>
      <c r="D71" s="125"/>
      <c r="E71" s="125"/>
      <c r="F71" s="125"/>
      <c r="G71" s="125"/>
      <c r="H71" s="125"/>
      <c r="I71" s="125"/>
      <c r="J71" s="125"/>
      <c r="K71" s="125"/>
    </row>
    <row r="72" spans="1:11" ht="12.75">
      <c r="A72" s="189" t="s">
        <v>387</v>
      </c>
      <c r="B72" s="125">
        <v>1026</v>
      </c>
      <c r="C72" s="125">
        <v>159</v>
      </c>
      <c r="D72" s="125">
        <v>58</v>
      </c>
      <c r="E72" s="125">
        <v>153</v>
      </c>
      <c r="F72" s="125">
        <v>106.12873790000006</v>
      </c>
      <c r="G72" s="125">
        <v>115</v>
      </c>
      <c r="H72" s="125">
        <v>126.43378019999992</v>
      </c>
      <c r="I72" s="125">
        <v>512.5743046692344</v>
      </c>
      <c r="J72" s="125">
        <v>510</v>
      </c>
      <c r="K72" s="125">
        <v>539</v>
      </c>
    </row>
    <row r="73" spans="1:11" ht="12.75">
      <c r="A73" s="189" t="s">
        <v>388</v>
      </c>
      <c r="B73" s="125">
        <v>-2575</v>
      </c>
      <c r="C73" s="125">
        <v>-2575</v>
      </c>
      <c r="D73" s="125">
        <v>-2575</v>
      </c>
      <c r="E73" s="125">
        <v>-2575</v>
      </c>
      <c r="F73" s="125">
        <v>-2575</v>
      </c>
      <c r="G73" s="125">
        <v>-2575</v>
      </c>
      <c r="H73" s="125">
        <v>-2575</v>
      </c>
      <c r="I73" s="125">
        <v>-2575</v>
      </c>
      <c r="J73" s="125">
        <v>-1200</v>
      </c>
      <c r="K73" s="125">
        <v>-1200</v>
      </c>
    </row>
    <row r="74" spans="1:11" ht="12.75">
      <c r="A74" s="436" t="s">
        <v>389</v>
      </c>
      <c r="B74" s="437">
        <v>15624</v>
      </c>
      <c r="C74" s="437">
        <v>14429</v>
      </c>
      <c r="D74" s="437">
        <v>22334</v>
      </c>
      <c r="E74" s="437">
        <v>22392.4897554</v>
      </c>
      <c r="F74" s="437">
        <v>22549.9432599</v>
      </c>
      <c r="G74" s="439">
        <v>15393.265616699999</v>
      </c>
      <c r="H74" s="439">
        <v>15721.962118700001</v>
      </c>
      <c r="I74" s="439">
        <v>17026.213304669232</v>
      </c>
      <c r="J74" s="439">
        <v>18642</v>
      </c>
      <c r="K74" s="439">
        <v>18434</v>
      </c>
    </row>
    <row r="75" spans="1:11" ht="3" customHeight="1">
      <c r="A75" s="436"/>
      <c r="B75" s="437"/>
      <c r="C75" s="437"/>
      <c r="D75" s="437"/>
      <c r="E75" s="437"/>
      <c r="F75" s="437"/>
      <c r="G75" s="437"/>
      <c r="H75" s="437"/>
      <c r="I75" s="437"/>
      <c r="J75" s="437"/>
      <c r="K75" s="437"/>
    </row>
    <row r="76" spans="1:11" ht="12.75">
      <c r="A76" s="436" t="s">
        <v>344</v>
      </c>
      <c r="B76" s="437">
        <v>137072</v>
      </c>
      <c r="C76" s="437">
        <v>140753</v>
      </c>
      <c r="D76" s="437">
        <v>151491</v>
      </c>
      <c r="E76" s="437">
        <v>157728</v>
      </c>
      <c r="F76" s="437">
        <v>158495.31472531788</v>
      </c>
      <c r="G76" s="437">
        <v>147270.32137867948</v>
      </c>
      <c r="H76" s="437">
        <v>147848.62330196012</v>
      </c>
      <c r="I76" s="437">
        <v>148383.64010177006</v>
      </c>
      <c r="J76" s="437">
        <v>157126</v>
      </c>
      <c r="K76" s="437">
        <v>158282</v>
      </c>
    </row>
    <row r="77" spans="1:13" ht="12.75">
      <c r="A77" s="397"/>
      <c r="B77" s="189"/>
      <c r="C77" s="189"/>
      <c r="D77" s="189"/>
      <c r="E77" s="189"/>
      <c r="F77" s="189"/>
      <c r="G77" s="189"/>
      <c r="H77" s="440"/>
      <c r="I77" s="397"/>
      <c r="J77" s="189"/>
      <c r="K77" s="189"/>
      <c r="L77" s="189"/>
      <c r="M77" s="189"/>
    </row>
    <row r="78" spans="1:15" ht="36" customHeight="1">
      <c r="A78" s="796" t="s">
        <v>673</v>
      </c>
      <c r="B78" s="796"/>
      <c r="C78" s="796"/>
      <c r="D78" s="796"/>
      <c r="E78" s="796"/>
      <c r="F78" s="796"/>
      <c r="G78" s="796"/>
      <c r="H78" s="796"/>
      <c r="I78" s="796"/>
      <c r="J78" s="796"/>
      <c r="K78" s="796"/>
      <c r="L78" s="441"/>
      <c r="M78" s="796"/>
      <c r="N78" s="798"/>
      <c r="O78" s="798"/>
    </row>
    <row r="79" spans="1:11" ht="28.5" customHeight="1">
      <c r="A79" s="796" t="s">
        <v>674</v>
      </c>
      <c r="B79" s="796"/>
      <c r="C79" s="796"/>
      <c r="D79" s="796"/>
      <c r="E79" s="796"/>
      <c r="F79" s="796"/>
      <c r="G79" s="796"/>
      <c r="H79" s="796"/>
      <c r="I79" s="796"/>
      <c r="J79" s="796"/>
      <c r="K79" s="796"/>
    </row>
    <row r="80" spans="1:11" ht="12.75">
      <c r="A80" s="251"/>
      <c r="B80" s="188"/>
      <c r="C80" s="188"/>
      <c r="D80" s="188"/>
      <c r="E80" s="188"/>
      <c r="F80" s="188"/>
      <c r="G80" s="188"/>
      <c r="H80" s="493"/>
      <c r="I80" s="435"/>
      <c r="J80" s="435"/>
      <c r="K80" s="435"/>
    </row>
    <row r="81" spans="1:11" ht="12.75">
      <c r="A81" s="251" t="s">
        <v>360</v>
      </c>
      <c r="B81" s="330"/>
      <c r="C81" s="330"/>
      <c r="D81" s="330"/>
      <c r="E81" s="330"/>
      <c r="F81" s="330"/>
      <c r="G81" s="330"/>
      <c r="H81" s="447"/>
      <c r="I81" s="435"/>
      <c r="J81" s="435"/>
      <c r="K81" s="435"/>
    </row>
    <row r="82" spans="1:11" ht="12.75">
      <c r="A82" s="442"/>
      <c r="B82" s="411" t="s">
        <v>103</v>
      </c>
      <c r="C82" s="411" t="s">
        <v>103</v>
      </c>
      <c r="D82" s="411" t="s">
        <v>100</v>
      </c>
      <c r="E82" s="411" t="s">
        <v>101</v>
      </c>
      <c r="F82" s="411" t="s">
        <v>606</v>
      </c>
      <c r="G82" s="411" t="s">
        <v>103</v>
      </c>
      <c r="H82" s="411" t="s">
        <v>100</v>
      </c>
      <c r="I82" s="411" t="s">
        <v>101</v>
      </c>
      <c r="J82" s="411" t="s">
        <v>102</v>
      </c>
      <c r="K82" s="411" t="s">
        <v>103</v>
      </c>
    </row>
    <row r="83" spans="1:11" ht="12.75">
      <c r="A83" s="443" t="s">
        <v>12</v>
      </c>
      <c r="B83" s="413">
        <v>2015</v>
      </c>
      <c r="C83" s="413">
        <v>2016</v>
      </c>
      <c r="D83" s="413">
        <v>2016</v>
      </c>
      <c r="E83" s="413">
        <v>2017</v>
      </c>
      <c r="F83" s="413">
        <v>2017</v>
      </c>
      <c r="G83" s="413">
        <v>2017</v>
      </c>
      <c r="H83" s="413">
        <v>2017</v>
      </c>
      <c r="I83" s="413">
        <v>2018</v>
      </c>
      <c r="J83" s="413">
        <v>2018</v>
      </c>
      <c r="K83" s="413">
        <v>2018</v>
      </c>
    </row>
    <row r="84" spans="1:11" ht="12.75">
      <c r="A84" s="414" t="s">
        <v>355</v>
      </c>
      <c r="B84" s="415"/>
      <c r="C84" s="415"/>
      <c r="D84" s="415"/>
      <c r="E84" s="415"/>
      <c r="F84" s="415"/>
      <c r="G84" s="415"/>
      <c r="H84" s="415"/>
      <c r="I84" s="415"/>
      <c r="J84" s="415"/>
      <c r="K84" s="415"/>
    </row>
    <row r="85" spans="1:21" ht="12.75">
      <c r="A85" s="415" t="s">
        <v>398</v>
      </c>
      <c r="B85" s="188"/>
      <c r="C85" s="188"/>
      <c r="D85" s="330"/>
      <c r="E85" s="330"/>
      <c r="F85" s="330">
        <v>9160.249</v>
      </c>
      <c r="G85" s="330">
        <v>10619.601741953</v>
      </c>
      <c r="H85" s="330">
        <v>9318.691463917994</v>
      </c>
      <c r="I85" s="330">
        <v>11077.013257390987</v>
      </c>
      <c r="J85" s="330">
        <v>11389</v>
      </c>
      <c r="K85" s="330">
        <v>11129</v>
      </c>
      <c r="L85" s="330"/>
      <c r="M85" s="330"/>
      <c r="N85" s="330"/>
      <c r="O85" s="330"/>
      <c r="P85" s="330"/>
      <c r="Q85" s="330"/>
      <c r="R85" s="330"/>
      <c r="S85" s="330"/>
      <c r="T85" s="330"/>
      <c r="U85" s="330"/>
    </row>
    <row r="86" spans="1:11" ht="12.75">
      <c r="A86" s="415" t="s">
        <v>390</v>
      </c>
      <c r="B86" s="330">
        <v>30281</v>
      </c>
      <c r="C86" s="330">
        <v>25408</v>
      </c>
      <c r="D86" s="330">
        <v>26254</v>
      </c>
      <c r="E86" s="330">
        <v>28683</v>
      </c>
      <c r="F86" s="330">
        <v>30328.733</v>
      </c>
      <c r="G86" s="330">
        <v>29832.572891640957</v>
      </c>
      <c r="H86" s="330">
        <v>32837.993815609974</v>
      </c>
      <c r="I86" s="330">
        <v>54970.16511030099</v>
      </c>
      <c r="J86" s="330">
        <v>53762</v>
      </c>
      <c r="K86" s="330">
        <v>53495</v>
      </c>
    </row>
    <row r="87" spans="1:11" ht="12.75">
      <c r="A87" s="415" t="s">
        <v>391</v>
      </c>
      <c r="B87" s="330">
        <v>324883</v>
      </c>
      <c r="C87" s="330">
        <v>335910</v>
      </c>
      <c r="D87" s="330">
        <v>335413</v>
      </c>
      <c r="E87" s="330">
        <v>335648</v>
      </c>
      <c r="F87" s="330">
        <v>332217.41020524</v>
      </c>
      <c r="G87" s="330">
        <v>328940.03010608815</v>
      </c>
      <c r="H87" s="330">
        <v>326317.0388487643</v>
      </c>
      <c r="I87" s="330">
        <v>331141.04080994317</v>
      </c>
      <c r="J87" s="330">
        <v>341258</v>
      </c>
      <c r="K87" s="330">
        <v>337835</v>
      </c>
    </row>
    <row r="88" spans="1:11" ht="12.75">
      <c r="A88" s="415" t="s">
        <v>392</v>
      </c>
      <c r="B88" s="188">
        <v>51152</v>
      </c>
      <c r="C88" s="188">
        <v>56277</v>
      </c>
      <c r="D88" s="188">
        <v>55617</v>
      </c>
      <c r="E88" s="188">
        <v>56590</v>
      </c>
      <c r="F88" s="188">
        <v>56546.071336901936</v>
      </c>
      <c r="G88" s="188">
        <v>57526.02427747203</v>
      </c>
      <c r="H88" s="188">
        <v>62295.907403791</v>
      </c>
      <c r="I88" s="188">
        <v>62118.58809502889</v>
      </c>
      <c r="J88" s="188">
        <v>62979</v>
      </c>
      <c r="K88" s="188">
        <v>63276</v>
      </c>
    </row>
    <row r="89" spans="1:11" ht="12.75">
      <c r="A89" s="415" t="s">
        <v>393</v>
      </c>
      <c r="B89" s="188">
        <v>29590</v>
      </c>
      <c r="C89" s="188">
        <v>33895</v>
      </c>
      <c r="D89" s="188">
        <v>34079</v>
      </c>
      <c r="E89" s="188">
        <v>35093</v>
      </c>
      <c r="F89" s="188">
        <v>35317.15918827593</v>
      </c>
      <c r="G89" s="188">
        <v>35445.72878055603</v>
      </c>
      <c r="H89" s="188">
        <v>36558.09954725899</v>
      </c>
      <c r="I89" s="188">
        <v>36428.82541062694</v>
      </c>
      <c r="J89" s="188">
        <v>36916</v>
      </c>
      <c r="K89" s="188">
        <v>36701</v>
      </c>
    </row>
    <row r="90" spans="1:11" ht="12.75">
      <c r="A90" s="415" t="s">
        <v>394</v>
      </c>
      <c r="B90" s="188">
        <v>4003</v>
      </c>
      <c r="C90" s="188">
        <v>5079</v>
      </c>
      <c r="D90" s="188">
        <v>4723</v>
      </c>
      <c r="E90" s="188">
        <v>4756</v>
      </c>
      <c r="F90" s="188">
        <v>4213.152103375999</v>
      </c>
      <c r="G90" s="188">
        <v>4533.598426121999</v>
      </c>
      <c r="H90" s="188">
        <v>7033.370684753005</v>
      </c>
      <c r="I90" s="188">
        <v>7098.037062684021</v>
      </c>
      <c r="J90" s="188">
        <v>7103</v>
      </c>
      <c r="K90" s="188">
        <v>7422</v>
      </c>
    </row>
    <row r="91" spans="1:11" ht="12.75">
      <c r="A91" s="415" t="s">
        <v>395</v>
      </c>
      <c r="B91" s="188">
        <v>17305</v>
      </c>
      <c r="C91" s="188">
        <v>17303</v>
      </c>
      <c r="D91" s="188">
        <v>16815</v>
      </c>
      <c r="E91" s="188">
        <v>16741</v>
      </c>
      <c r="F91" s="188">
        <v>17015.760045250005</v>
      </c>
      <c r="G91" s="188">
        <v>17546.697070793998</v>
      </c>
      <c r="H91" s="188">
        <v>18704.43717177901</v>
      </c>
      <c r="I91" s="188">
        <v>18591.725621717927</v>
      </c>
      <c r="J91" s="188">
        <v>18961</v>
      </c>
      <c r="K91" s="188">
        <v>19153</v>
      </c>
    </row>
    <row r="92" spans="1:11" ht="12.75">
      <c r="A92" s="444" t="s">
        <v>106</v>
      </c>
      <c r="B92" s="330">
        <v>4025</v>
      </c>
      <c r="C92" s="330">
        <v>3169</v>
      </c>
      <c r="D92" s="330">
        <v>3066</v>
      </c>
      <c r="E92" s="330">
        <v>2042</v>
      </c>
      <c r="F92" s="330">
        <v>1832.9476484380002</v>
      </c>
      <c r="G92" s="330">
        <v>1490.9416682419999</v>
      </c>
      <c r="H92" s="330">
        <v>837.799113696</v>
      </c>
      <c r="I92" s="330">
        <v>948.4238936950001</v>
      </c>
      <c r="J92" s="330">
        <v>977</v>
      </c>
      <c r="K92" s="330">
        <v>1012</v>
      </c>
    </row>
    <row r="93" spans="1:11" ht="12.75">
      <c r="A93" s="414" t="s">
        <v>396</v>
      </c>
      <c r="B93" s="445">
        <v>410341</v>
      </c>
      <c r="C93" s="445">
        <v>420764</v>
      </c>
      <c r="D93" s="445">
        <v>420350</v>
      </c>
      <c r="E93" s="445">
        <v>422964</v>
      </c>
      <c r="F93" s="445">
        <v>430085.41119057994</v>
      </c>
      <c r="G93" s="445">
        <v>428409.1706853961</v>
      </c>
      <c r="H93" s="445">
        <v>431607.43064577924</v>
      </c>
      <c r="I93" s="445">
        <v>460255.23116635904</v>
      </c>
      <c r="J93" s="445">
        <v>470366</v>
      </c>
      <c r="K93" s="445">
        <v>466748</v>
      </c>
    </row>
    <row r="94" spans="1:11" ht="12.75">
      <c r="A94" s="414" t="s">
        <v>397</v>
      </c>
      <c r="B94" s="188"/>
      <c r="C94" s="188"/>
      <c r="D94" s="188"/>
      <c r="E94" s="188"/>
      <c r="F94" s="188"/>
      <c r="G94" s="188"/>
      <c r="H94" s="13"/>
      <c r="I94" s="13"/>
      <c r="J94" s="13"/>
      <c r="K94" s="13"/>
    </row>
    <row r="95" spans="1:11" ht="12.75">
      <c r="A95" s="415" t="s">
        <v>398</v>
      </c>
      <c r="B95" s="330">
        <v>1000</v>
      </c>
      <c r="C95" s="330">
        <v>1431</v>
      </c>
      <c r="D95" s="330">
        <v>1801</v>
      </c>
      <c r="E95" s="330">
        <v>715</v>
      </c>
      <c r="F95" s="330">
        <v>762.631</v>
      </c>
      <c r="G95" s="330">
        <v>945.5522647770001</v>
      </c>
      <c r="H95" s="330">
        <v>4059.8099872759994</v>
      </c>
      <c r="I95" s="330">
        <v>1271.611254198</v>
      </c>
      <c r="J95" s="330">
        <v>1924</v>
      </c>
      <c r="K95" s="330">
        <v>2018</v>
      </c>
    </row>
    <row r="96" spans="1:11" ht="12.75">
      <c r="A96" s="415" t="s">
        <v>399</v>
      </c>
      <c r="B96" s="330">
        <v>39</v>
      </c>
      <c r="C96" s="330">
        <v>57</v>
      </c>
      <c r="D96" s="330">
        <v>51</v>
      </c>
      <c r="E96" s="330">
        <v>47</v>
      </c>
      <c r="F96" s="330"/>
      <c r="G96" s="330"/>
      <c r="H96" s="330"/>
      <c r="I96" s="330"/>
      <c r="J96" s="330"/>
      <c r="K96" s="330"/>
    </row>
    <row r="97" spans="1:11" ht="12.75">
      <c r="A97" s="415" t="s">
        <v>400</v>
      </c>
      <c r="B97" s="330">
        <v>6</v>
      </c>
      <c r="C97" s="330">
        <v>7</v>
      </c>
      <c r="D97" s="330">
        <v>29</v>
      </c>
      <c r="E97" s="330">
        <v>114</v>
      </c>
      <c r="F97" s="330">
        <v>6.759</v>
      </c>
      <c r="G97" s="330">
        <v>7.083998356000001</v>
      </c>
      <c r="H97" s="330"/>
      <c r="I97" s="330"/>
      <c r="J97" s="330"/>
      <c r="K97" s="330"/>
    </row>
    <row r="98" spans="1:11" ht="12.75">
      <c r="A98" s="415" t="s">
        <v>390</v>
      </c>
      <c r="B98" s="330">
        <v>2260</v>
      </c>
      <c r="C98" s="330">
        <v>1336</v>
      </c>
      <c r="D98" s="330">
        <v>1316</v>
      </c>
      <c r="E98" s="330">
        <v>639</v>
      </c>
      <c r="F98" s="330">
        <v>1125.305</v>
      </c>
      <c r="G98" s="330">
        <v>1423.306176265</v>
      </c>
      <c r="H98" s="330">
        <v>844.410284889</v>
      </c>
      <c r="I98" s="330">
        <v>1241.403136497</v>
      </c>
      <c r="J98" s="330">
        <v>1589</v>
      </c>
      <c r="K98" s="330">
        <v>649</v>
      </c>
    </row>
    <row r="99" spans="1:11" ht="12.75">
      <c r="A99" s="415" t="s">
        <v>391</v>
      </c>
      <c r="B99" s="330">
        <v>15643</v>
      </c>
      <c r="C99" s="330">
        <v>16265</v>
      </c>
      <c r="D99" s="330">
        <v>16422</v>
      </c>
      <c r="E99" s="330">
        <v>18103</v>
      </c>
      <c r="F99" s="330">
        <v>17650.541</v>
      </c>
      <c r="G99" s="330">
        <v>18087.032939054003</v>
      </c>
      <c r="H99" s="330">
        <v>18196.636910735997</v>
      </c>
      <c r="I99" s="330">
        <v>20400.026374426998</v>
      </c>
      <c r="J99" s="330">
        <v>14694</v>
      </c>
      <c r="K99" s="330">
        <v>15482</v>
      </c>
    </row>
    <row r="100" spans="1:11" ht="12.75">
      <c r="A100" s="415" t="s">
        <v>392</v>
      </c>
      <c r="B100" s="330">
        <v>14584</v>
      </c>
      <c r="C100" s="330">
        <v>16029</v>
      </c>
      <c r="D100" s="330">
        <v>16186</v>
      </c>
      <c r="E100" s="330">
        <v>15845</v>
      </c>
      <c r="F100" s="330">
        <v>16159.345</v>
      </c>
      <c r="G100" s="330">
        <v>16886.418255891</v>
      </c>
      <c r="H100" s="330">
        <v>12084.083386349012</v>
      </c>
      <c r="I100" s="330">
        <v>13051.648184310998</v>
      </c>
      <c r="J100" s="330">
        <v>13610</v>
      </c>
      <c r="K100" s="330">
        <v>13079</v>
      </c>
    </row>
    <row r="101" spans="1:11" ht="12.75">
      <c r="A101" s="415" t="s">
        <v>401</v>
      </c>
      <c r="B101" s="330">
        <v>4058</v>
      </c>
      <c r="C101" s="330">
        <v>3896</v>
      </c>
      <c r="D101" s="330">
        <v>3803</v>
      </c>
      <c r="E101" s="330">
        <v>3714</v>
      </c>
      <c r="F101" s="330">
        <v>3456.898</v>
      </c>
      <c r="G101" s="330">
        <v>3449.6060880560008</v>
      </c>
      <c r="H101" s="330">
        <v>2539.0613539629994</v>
      </c>
      <c r="I101" s="330">
        <v>2698.211582665002</v>
      </c>
      <c r="J101" s="330">
        <v>2732</v>
      </c>
      <c r="K101" s="330">
        <v>2573</v>
      </c>
    </row>
    <row r="102" spans="1:11" ht="12.75">
      <c r="A102" s="415" t="s">
        <v>402</v>
      </c>
      <c r="B102" s="330">
        <v>458</v>
      </c>
      <c r="C102" s="330">
        <v>423</v>
      </c>
      <c r="D102" s="330">
        <v>384</v>
      </c>
      <c r="E102" s="330">
        <v>459</v>
      </c>
      <c r="F102" s="330">
        <v>386.478</v>
      </c>
      <c r="G102" s="330">
        <v>360.4249211879999</v>
      </c>
      <c r="H102" s="330">
        <v>112.36080600199998</v>
      </c>
      <c r="I102" s="330">
        <v>56.33790043600001</v>
      </c>
      <c r="J102" s="330">
        <v>42</v>
      </c>
      <c r="K102" s="330">
        <v>165</v>
      </c>
    </row>
    <row r="103" spans="1:11" ht="12.75">
      <c r="A103" s="415" t="s">
        <v>403</v>
      </c>
      <c r="B103" s="330">
        <v>1837</v>
      </c>
      <c r="C103" s="330">
        <v>1459</v>
      </c>
      <c r="D103" s="330">
        <v>1477</v>
      </c>
      <c r="E103" s="330">
        <v>1322</v>
      </c>
      <c r="F103" s="330">
        <v>1294.2900854719996</v>
      </c>
      <c r="G103" s="330">
        <v>869.7122889960002</v>
      </c>
      <c r="H103" s="330">
        <v>866.3228587430001</v>
      </c>
      <c r="I103" s="330">
        <v>778.7075302669999</v>
      </c>
      <c r="J103" s="330">
        <v>731</v>
      </c>
      <c r="K103" s="330">
        <v>694</v>
      </c>
    </row>
    <row r="104" spans="1:9" ht="12.75">
      <c r="A104" s="415" t="s">
        <v>106</v>
      </c>
      <c r="B104" s="330">
        <v>134</v>
      </c>
      <c r="C104" s="330">
        <v>218</v>
      </c>
      <c r="D104" s="330">
        <v>216</v>
      </c>
      <c r="E104" s="330">
        <v>216</v>
      </c>
      <c r="F104" s="330">
        <v>217.57735334600002</v>
      </c>
      <c r="G104" s="330">
        <v>218.196394773</v>
      </c>
      <c r="H104" s="330">
        <v>222.074656585</v>
      </c>
      <c r="I104" s="330"/>
    </row>
    <row r="105" spans="1:11" ht="12.75">
      <c r="A105" s="415" t="s">
        <v>404</v>
      </c>
      <c r="B105" s="330">
        <v>51</v>
      </c>
      <c r="C105" s="330">
        <v>61</v>
      </c>
      <c r="D105" s="330">
        <v>66</v>
      </c>
      <c r="E105" s="330">
        <v>40</v>
      </c>
      <c r="F105" s="330">
        <v>39.318444428999996</v>
      </c>
      <c r="G105" s="330">
        <v>40.001757858999994</v>
      </c>
      <c r="H105" s="330">
        <v>41.374638364999996</v>
      </c>
      <c r="I105" s="330">
        <v>42.623820677000005</v>
      </c>
      <c r="J105" s="330">
        <v>47</v>
      </c>
      <c r="K105" s="330">
        <v>47</v>
      </c>
    </row>
    <row r="106" spans="1:11" ht="12.75">
      <c r="A106" s="415" t="s">
        <v>405</v>
      </c>
      <c r="B106" s="330">
        <v>2189</v>
      </c>
      <c r="C106" s="330">
        <v>2009</v>
      </c>
      <c r="D106" s="330">
        <v>2119</v>
      </c>
      <c r="E106" s="330">
        <v>2124</v>
      </c>
      <c r="F106" s="330">
        <v>1722.7112976199946</v>
      </c>
      <c r="G106" s="330">
        <v>1656.7451194370017</v>
      </c>
      <c r="H106" s="330">
        <v>1972.2628308839946</v>
      </c>
      <c r="I106" s="330">
        <v>2191.5471966360024</v>
      </c>
      <c r="J106" s="330">
        <v>3031</v>
      </c>
      <c r="K106" s="330">
        <v>2945</v>
      </c>
    </row>
    <row r="107" spans="1:11" ht="12.75">
      <c r="A107" s="444" t="s">
        <v>406</v>
      </c>
      <c r="B107" s="330">
        <v>7350</v>
      </c>
      <c r="C107" s="330">
        <v>6152</v>
      </c>
      <c r="D107" s="330">
        <v>8880</v>
      </c>
      <c r="E107" s="330">
        <v>7746</v>
      </c>
      <c r="F107" s="330">
        <v>7609.39267288277</v>
      </c>
      <c r="G107" s="330">
        <v>6844.468060521071</v>
      </c>
      <c r="H107" s="330">
        <v>7800.674787726499</v>
      </c>
      <c r="I107" s="330">
        <v>6668.827428309718</v>
      </c>
      <c r="J107" s="330">
        <v>8508</v>
      </c>
      <c r="K107" s="330">
        <v>8473</v>
      </c>
    </row>
    <row r="108" spans="1:11" ht="12.75">
      <c r="A108" s="414" t="s">
        <v>407</v>
      </c>
      <c r="B108" s="445">
        <v>49609</v>
      </c>
      <c r="C108" s="445">
        <v>49344</v>
      </c>
      <c r="D108" s="445">
        <v>52750</v>
      </c>
      <c r="E108" s="445">
        <v>51083</v>
      </c>
      <c r="F108" s="445">
        <v>50431.24685374977</v>
      </c>
      <c r="G108" s="445">
        <v>50788.548265173056</v>
      </c>
      <c r="H108" s="445">
        <v>48739.072501518494</v>
      </c>
      <c r="I108" s="445">
        <v>48400.944408423726</v>
      </c>
      <c r="J108" s="445">
        <v>46909</v>
      </c>
      <c r="K108" s="445">
        <v>46126</v>
      </c>
    </row>
    <row r="109" spans="1:11" ht="12.75">
      <c r="A109" s="414" t="s">
        <v>108</v>
      </c>
      <c r="B109" s="188"/>
      <c r="C109" s="188"/>
      <c r="D109" s="188"/>
      <c r="E109" s="188"/>
      <c r="F109" s="188"/>
      <c r="G109" s="188"/>
      <c r="H109" s="13"/>
      <c r="I109" s="13"/>
      <c r="J109" s="13"/>
      <c r="K109" s="13"/>
    </row>
    <row r="110" spans="1:11" ht="12.75">
      <c r="A110" s="189" t="s">
        <v>408</v>
      </c>
      <c r="B110" s="188">
        <v>45621</v>
      </c>
      <c r="C110" s="188">
        <v>26413</v>
      </c>
      <c r="D110" s="188">
        <v>30042</v>
      </c>
      <c r="E110" s="188">
        <v>27086</v>
      </c>
      <c r="F110" s="188">
        <v>26539.216425000002</v>
      </c>
      <c r="G110" s="188">
        <v>25546.130149999997</v>
      </c>
      <c r="H110" s="188">
        <v>24891.828774999998</v>
      </c>
      <c r="I110" s="188">
        <v>17634.693</v>
      </c>
      <c r="J110" s="188">
        <v>28939</v>
      </c>
      <c r="K110" s="188">
        <v>27550</v>
      </c>
    </row>
    <row r="111" spans="1:11" ht="12.75">
      <c r="A111" s="189" t="s">
        <v>409</v>
      </c>
      <c r="B111" s="188">
        <v>16384</v>
      </c>
      <c r="C111" s="188">
        <v>11521</v>
      </c>
      <c r="D111" s="188">
        <v>9398</v>
      </c>
      <c r="E111" s="188">
        <v>13563</v>
      </c>
      <c r="F111" s="188">
        <v>13147.309535225</v>
      </c>
      <c r="G111" s="188">
        <v>12074.043396487501</v>
      </c>
      <c r="H111" s="188">
        <v>9880.58617555</v>
      </c>
      <c r="I111" s="188">
        <v>11331.80414205</v>
      </c>
      <c r="J111" s="188">
        <v>12317</v>
      </c>
      <c r="K111" s="188">
        <v>12595</v>
      </c>
    </row>
    <row r="112" spans="1:11" ht="12.75">
      <c r="A112" s="444" t="s">
        <v>107</v>
      </c>
      <c r="B112" s="200">
        <v>4013</v>
      </c>
      <c r="C112" s="200">
        <v>4252</v>
      </c>
      <c r="D112" s="200">
        <v>3773</v>
      </c>
      <c r="E112" s="200">
        <v>4478</v>
      </c>
      <c r="F112" s="200">
        <v>4871.607275</v>
      </c>
      <c r="G112" s="200">
        <v>5626.8277625</v>
      </c>
      <c r="H112" s="200">
        <v>4021.9120125000004</v>
      </c>
      <c r="I112" s="200">
        <v>2362.0130750000003</v>
      </c>
      <c r="J112" s="200">
        <v>2867</v>
      </c>
      <c r="K112" s="200">
        <v>3079</v>
      </c>
    </row>
    <row r="113" spans="1:11" ht="12.75">
      <c r="A113" s="414" t="s">
        <v>410</v>
      </c>
      <c r="B113" s="445">
        <v>66018</v>
      </c>
      <c r="C113" s="445">
        <v>42186</v>
      </c>
      <c r="D113" s="445">
        <v>43213</v>
      </c>
      <c r="E113" s="445">
        <v>45128</v>
      </c>
      <c r="F113" s="445">
        <v>44558.133235225</v>
      </c>
      <c r="G113" s="445">
        <v>43247.00130898749</v>
      </c>
      <c r="H113" s="445">
        <v>38794.32696304999</v>
      </c>
      <c r="I113" s="445">
        <v>31328.51021705</v>
      </c>
      <c r="J113" s="445">
        <v>44123</v>
      </c>
      <c r="K113" s="445">
        <v>43223</v>
      </c>
    </row>
    <row r="114" spans="1:11" ht="12.75">
      <c r="A114" s="414" t="s">
        <v>487</v>
      </c>
      <c r="B114" s="188"/>
      <c r="C114" s="188"/>
      <c r="D114" s="188"/>
      <c r="E114" s="188"/>
      <c r="F114" s="188"/>
      <c r="G114" s="188"/>
      <c r="H114" s="13"/>
      <c r="I114" s="13"/>
      <c r="J114" s="188"/>
      <c r="K114" s="188"/>
    </row>
    <row r="115" spans="1:11" ht="12.75">
      <c r="A115" s="189" t="s">
        <v>411</v>
      </c>
      <c r="B115" s="188">
        <v>48326</v>
      </c>
      <c r="C115" s="188">
        <v>47427</v>
      </c>
      <c r="D115" s="188">
        <v>47901</v>
      </c>
      <c r="E115" s="188">
        <v>46793</v>
      </c>
      <c r="F115" s="188">
        <v>46900.95362500001</v>
      </c>
      <c r="G115" s="188">
        <v>47078.31174999999</v>
      </c>
      <c r="H115" s="188">
        <v>48219.370749999995</v>
      </c>
      <c r="I115" s="188">
        <v>47401.976625</v>
      </c>
      <c r="J115" s="188">
        <v>47465</v>
      </c>
      <c r="K115" s="188">
        <v>47205</v>
      </c>
    </row>
    <row r="116" spans="1:11" ht="12.75">
      <c r="A116" s="189" t="s">
        <v>412</v>
      </c>
      <c r="B116" s="188">
        <v>2</v>
      </c>
      <c r="C116" s="188"/>
      <c r="D116" s="188"/>
      <c r="E116" s="188">
        <v>3</v>
      </c>
      <c r="F116" s="188">
        <v>0.729</v>
      </c>
      <c r="G116" s="188"/>
      <c r="H116" s="188">
        <v>37.88775</v>
      </c>
      <c r="I116" s="188">
        <v>2.612</v>
      </c>
      <c r="J116" s="188">
        <v>1</v>
      </c>
      <c r="K116" s="188">
        <v>0</v>
      </c>
    </row>
    <row r="117" spans="1:11" ht="12.75">
      <c r="A117" s="189" t="s">
        <v>413</v>
      </c>
      <c r="B117" s="188">
        <v>9108</v>
      </c>
      <c r="C117" s="188">
        <v>7390</v>
      </c>
      <c r="D117" s="188">
        <v>7818</v>
      </c>
      <c r="E117" s="188">
        <v>6301</v>
      </c>
      <c r="F117" s="188">
        <v>6509.757</v>
      </c>
      <c r="G117" s="188">
        <v>6854.481</v>
      </c>
      <c r="H117" s="188">
        <v>6767.444</v>
      </c>
      <c r="I117" s="188">
        <v>7522.738</v>
      </c>
      <c r="J117" s="188">
        <v>7485</v>
      </c>
      <c r="K117" s="188">
        <v>7670</v>
      </c>
    </row>
    <row r="118" spans="1:11" ht="12.75">
      <c r="A118" s="189" t="s">
        <v>414</v>
      </c>
      <c r="B118" s="188">
        <v>15525</v>
      </c>
      <c r="C118" s="188">
        <v>16633</v>
      </c>
      <c r="D118" s="188">
        <v>16633</v>
      </c>
      <c r="E118" s="188">
        <v>16633</v>
      </c>
      <c r="F118" s="188">
        <v>16632.553</v>
      </c>
      <c r="G118" s="188">
        <v>16632.553</v>
      </c>
      <c r="H118" s="188">
        <v>16632.553</v>
      </c>
      <c r="I118" s="188">
        <v>16632.553</v>
      </c>
      <c r="J118" s="125">
        <v>16633</v>
      </c>
      <c r="K118" s="125">
        <v>16633</v>
      </c>
    </row>
    <row r="119" spans="1:11" ht="12.75">
      <c r="A119" s="189" t="s">
        <v>356</v>
      </c>
      <c r="B119" s="125">
        <v>5277</v>
      </c>
      <c r="C119" s="125">
        <v>5365</v>
      </c>
      <c r="D119" s="125">
        <v>6547</v>
      </c>
      <c r="E119" s="125">
        <v>5639</v>
      </c>
      <c r="F119" s="125">
        <v>5610.77906356923</v>
      </c>
      <c r="G119" s="125">
        <v>5931.55009062693</v>
      </c>
      <c r="H119" s="125">
        <v>4218.9259936065</v>
      </c>
      <c r="I119" s="125">
        <v>3763.06433704529</v>
      </c>
      <c r="J119" s="125">
        <v>4056</v>
      </c>
      <c r="K119" s="125">
        <v>4353</v>
      </c>
    </row>
    <row r="120" spans="1:11" ht="12.75">
      <c r="A120" s="444" t="s">
        <v>796</v>
      </c>
      <c r="B120" s="200"/>
      <c r="C120" s="200">
        <v>14031</v>
      </c>
      <c r="D120" s="200">
        <v>14747</v>
      </c>
      <c r="E120" s="200">
        <v>15503</v>
      </c>
      <c r="F120" s="200">
        <v>15793.318</v>
      </c>
      <c r="G120" s="200">
        <v>15676.884</v>
      </c>
      <c r="H120" s="200">
        <v>15801.945</v>
      </c>
      <c r="I120" s="200"/>
      <c r="J120" s="577"/>
      <c r="K120" s="577"/>
    </row>
    <row r="121" spans="1:11" ht="12.75">
      <c r="A121" s="446" t="s">
        <v>488</v>
      </c>
      <c r="B121" s="162">
        <v>78238</v>
      </c>
      <c r="C121" s="162">
        <v>90846</v>
      </c>
      <c r="D121" s="162">
        <v>93646</v>
      </c>
      <c r="E121" s="162">
        <v>90872</v>
      </c>
      <c r="F121" s="162">
        <v>91448.08968856925</v>
      </c>
      <c r="G121" s="162">
        <v>92173.88284062693</v>
      </c>
      <c r="H121" s="162">
        <v>91678.12649360651</v>
      </c>
      <c r="I121" s="162">
        <v>75322.94396204529</v>
      </c>
      <c r="J121" s="162">
        <v>75640</v>
      </c>
      <c r="K121" s="162">
        <v>75861</v>
      </c>
    </row>
    <row r="122" spans="1:11" ht="12.75">
      <c r="A122" s="414" t="s">
        <v>489</v>
      </c>
      <c r="B122" s="445">
        <v>604206</v>
      </c>
      <c r="C122" s="445">
        <v>603140</v>
      </c>
      <c r="D122" s="445">
        <v>609959</v>
      </c>
      <c r="E122" s="445">
        <v>610047</v>
      </c>
      <c r="F122" s="445">
        <v>616522.8809681239</v>
      </c>
      <c r="G122" s="445">
        <v>614618.6031001837</v>
      </c>
      <c r="H122" s="445">
        <v>610818.9566039542</v>
      </c>
      <c r="I122" s="445">
        <v>615307.629753878</v>
      </c>
      <c r="J122" s="445">
        <v>637037</v>
      </c>
      <c r="K122" s="445">
        <v>631958</v>
      </c>
    </row>
    <row r="123" spans="1:11" ht="12.75">
      <c r="A123" s="415" t="s">
        <v>795</v>
      </c>
      <c r="B123" s="330"/>
      <c r="C123" s="330"/>
      <c r="D123" s="330"/>
      <c r="E123" s="330"/>
      <c r="F123" s="330"/>
      <c r="G123" s="447"/>
      <c r="H123" s="435"/>
      <c r="I123" s="435"/>
      <c r="J123" s="435"/>
      <c r="K123" s="435"/>
    </row>
    <row r="124" spans="1:11" ht="12.75">
      <c r="A124" s="415"/>
      <c r="B124" s="330"/>
      <c r="C124" s="330"/>
      <c r="D124" s="330"/>
      <c r="E124" s="330"/>
      <c r="F124" s="330"/>
      <c r="G124" s="447"/>
      <c r="H124" s="435"/>
      <c r="I124" s="435"/>
      <c r="J124" s="435"/>
      <c r="K124" s="435"/>
    </row>
    <row r="125" spans="1:11" ht="12.75">
      <c r="A125" s="251" t="s">
        <v>113</v>
      </c>
      <c r="B125" s="330"/>
      <c r="C125" s="330"/>
      <c r="D125" s="330"/>
      <c r="E125" s="330"/>
      <c r="F125" s="330"/>
      <c r="G125" s="447"/>
      <c r="H125" s="435"/>
      <c r="I125" s="435"/>
      <c r="J125" s="435"/>
      <c r="K125" s="435"/>
    </row>
    <row r="126" spans="1:11" ht="12.75">
      <c r="A126" s="415"/>
      <c r="B126" s="330"/>
      <c r="C126" s="330"/>
      <c r="D126" s="330"/>
      <c r="E126" s="330"/>
      <c r="F126" s="330"/>
      <c r="G126" s="447"/>
      <c r="H126" s="435"/>
      <c r="I126" s="435"/>
      <c r="J126" s="435"/>
      <c r="K126" s="435"/>
    </row>
    <row r="127" spans="1:11" ht="12.75">
      <c r="A127" s="442"/>
      <c r="B127" s="411" t="s">
        <v>103</v>
      </c>
      <c r="C127" s="411" t="s">
        <v>103</v>
      </c>
      <c r="D127" s="411" t="s">
        <v>100</v>
      </c>
      <c r="E127" s="411" t="s">
        <v>101</v>
      </c>
      <c r="F127" s="411" t="s">
        <v>102</v>
      </c>
      <c r="G127" s="411" t="s">
        <v>103</v>
      </c>
      <c r="H127" s="411" t="s">
        <v>100</v>
      </c>
      <c r="I127" s="411" t="s">
        <v>101</v>
      </c>
      <c r="J127" s="411" t="s">
        <v>102</v>
      </c>
      <c r="K127" s="411" t="s">
        <v>103</v>
      </c>
    </row>
    <row r="128" spans="1:11" ht="12.75">
      <c r="A128" s="443" t="s">
        <v>357</v>
      </c>
      <c r="B128" s="413">
        <v>2015</v>
      </c>
      <c r="C128" s="413">
        <v>2016</v>
      </c>
      <c r="D128" s="413">
        <v>2016</v>
      </c>
      <c r="E128" s="413">
        <v>2017</v>
      </c>
      <c r="F128" s="413">
        <v>2017</v>
      </c>
      <c r="G128" s="413">
        <v>2017</v>
      </c>
      <c r="H128" s="413">
        <v>2017</v>
      </c>
      <c r="I128" s="413">
        <v>2018</v>
      </c>
      <c r="J128" s="413">
        <v>2018</v>
      </c>
      <c r="K128" s="413">
        <v>2018</v>
      </c>
    </row>
    <row r="129" spans="1:11" ht="12.75">
      <c r="A129" s="189" t="s">
        <v>398</v>
      </c>
      <c r="B129" s="448"/>
      <c r="C129" s="448"/>
      <c r="D129" s="448"/>
      <c r="E129" s="448"/>
      <c r="F129" s="423">
        <v>0.023</v>
      </c>
      <c r="G129" s="423">
        <v>0.019108506796116788</v>
      </c>
      <c r="H129" s="423">
        <v>0.033</v>
      </c>
      <c r="I129" s="423">
        <v>0.027</v>
      </c>
      <c r="J129" s="423">
        <v>0.024</v>
      </c>
      <c r="K129" s="423">
        <v>0.026</v>
      </c>
    </row>
    <row r="130" spans="1:11" ht="12.75">
      <c r="A130" s="226" t="s">
        <v>104</v>
      </c>
      <c r="B130" s="423">
        <v>0.211</v>
      </c>
      <c r="C130" s="423">
        <v>0.259</v>
      </c>
      <c r="D130" s="423">
        <v>0.251</v>
      </c>
      <c r="E130" s="423">
        <v>0.268</v>
      </c>
      <c r="F130" s="423">
        <v>0.252</v>
      </c>
      <c r="G130" s="423">
        <v>0.2367606303124933</v>
      </c>
      <c r="H130" s="423">
        <v>0.24</v>
      </c>
      <c r="I130" s="423">
        <v>0.254</v>
      </c>
      <c r="J130" s="423">
        <v>0.259</v>
      </c>
      <c r="K130" s="423">
        <v>0.257</v>
      </c>
    </row>
    <row r="131" spans="1:11" ht="12.75">
      <c r="A131" s="226" t="s">
        <v>105</v>
      </c>
      <c r="B131" s="423">
        <v>0.339</v>
      </c>
      <c r="C131" s="423">
        <v>0.321</v>
      </c>
      <c r="D131" s="423">
        <v>0.314</v>
      </c>
      <c r="E131" s="423">
        <v>0.315</v>
      </c>
      <c r="F131" s="423">
        <v>0.315</v>
      </c>
      <c r="G131" s="423">
        <v>0.31732119513739765</v>
      </c>
      <c r="H131" s="423">
        <v>0.316</v>
      </c>
      <c r="I131" s="423">
        <v>0.3114</v>
      </c>
      <c r="J131" s="423">
        <v>0.311</v>
      </c>
      <c r="K131" s="423">
        <v>0.311</v>
      </c>
    </row>
    <row r="132" spans="1:11" ht="12.75">
      <c r="A132" s="226" t="s">
        <v>392</v>
      </c>
      <c r="B132" s="423">
        <v>0.093</v>
      </c>
      <c r="C132" s="423">
        <v>0.1</v>
      </c>
      <c r="D132" s="423">
        <v>0.099</v>
      </c>
      <c r="E132" s="423">
        <v>0.099</v>
      </c>
      <c r="F132" s="423">
        <v>0.098</v>
      </c>
      <c r="G132" s="423">
        <v>0.09865181744097348</v>
      </c>
      <c r="H132" s="423">
        <v>0.104</v>
      </c>
      <c r="I132" s="423">
        <v>0.103</v>
      </c>
      <c r="J132" s="423">
        <v>0.103</v>
      </c>
      <c r="K132" s="423">
        <v>0.103</v>
      </c>
    </row>
    <row r="133" spans="1:11" ht="12.75">
      <c r="A133" s="226" t="s">
        <v>393</v>
      </c>
      <c r="B133" s="423">
        <v>0.062</v>
      </c>
      <c r="C133" s="423">
        <v>0.069</v>
      </c>
      <c r="D133" s="423">
        <v>0.069</v>
      </c>
      <c r="E133" s="423">
        <v>0.07</v>
      </c>
      <c r="F133" s="423">
        <v>0.069</v>
      </c>
      <c r="G133" s="423">
        <v>0.069</v>
      </c>
      <c r="H133" s="423">
        <v>0.07</v>
      </c>
      <c r="I133" s="423">
        <v>0.069</v>
      </c>
      <c r="J133" s="423">
        <v>0.069</v>
      </c>
      <c r="K133" s="423">
        <v>0.068</v>
      </c>
    </row>
    <row r="134" spans="1:11" ht="12.75">
      <c r="A134" s="226" t="s">
        <v>394</v>
      </c>
      <c r="B134" s="423">
        <v>0.705</v>
      </c>
      <c r="C134" s="423">
        <v>0.744</v>
      </c>
      <c r="D134" s="423">
        <v>0.734</v>
      </c>
      <c r="E134" s="423">
        <v>0.835</v>
      </c>
      <c r="F134" s="423">
        <v>0.806</v>
      </c>
      <c r="G134" s="423">
        <v>0.8080359685575194</v>
      </c>
      <c r="H134" s="423">
        <v>0.596</v>
      </c>
      <c r="I134" s="423">
        <v>0.572</v>
      </c>
      <c r="J134" s="423">
        <v>0.574</v>
      </c>
      <c r="K134" s="423">
        <v>0.585</v>
      </c>
    </row>
    <row r="135" spans="1:11" ht="12.75">
      <c r="A135" s="226" t="s">
        <v>395</v>
      </c>
      <c r="B135" s="423">
        <v>0.284</v>
      </c>
      <c r="C135" s="423">
        <v>0.282</v>
      </c>
      <c r="D135" s="423">
        <v>0.28</v>
      </c>
      <c r="E135" s="423">
        <v>0.279</v>
      </c>
      <c r="F135" s="423">
        <v>0.282</v>
      </c>
      <c r="G135" s="423">
        <v>0.2871575737693383</v>
      </c>
      <c r="H135" s="423">
        <v>0.307</v>
      </c>
      <c r="I135" s="423">
        <v>0.302</v>
      </c>
      <c r="J135" s="423">
        <v>0.301</v>
      </c>
      <c r="K135" s="423">
        <v>0.303</v>
      </c>
    </row>
    <row r="136" spans="1:11" ht="12.75">
      <c r="A136" s="226" t="s">
        <v>106</v>
      </c>
      <c r="B136" s="423">
        <v>0.397</v>
      </c>
      <c r="C136" s="423">
        <v>0.502</v>
      </c>
      <c r="D136" s="423">
        <v>0.506</v>
      </c>
      <c r="E136" s="423">
        <v>0.419</v>
      </c>
      <c r="F136" s="423">
        <v>0.381</v>
      </c>
      <c r="G136" s="423">
        <v>0.31131818574914305</v>
      </c>
      <c r="H136" s="423">
        <v>0.106</v>
      </c>
      <c r="I136" s="423">
        <v>0.103</v>
      </c>
      <c r="J136" s="423">
        <v>0.105</v>
      </c>
      <c r="K136" s="423">
        <v>0.103</v>
      </c>
    </row>
    <row r="137" spans="1:11" ht="12.75">
      <c r="A137" s="430"/>
      <c r="B137" s="431"/>
      <c r="C137" s="431"/>
      <c r="D137" s="431"/>
      <c r="E137" s="431"/>
      <c r="F137" s="431"/>
      <c r="G137" s="432"/>
      <c r="H137" s="156"/>
      <c r="I137" s="156"/>
      <c r="J137" s="156"/>
      <c r="K137" s="156"/>
    </row>
    <row r="138" spans="1:11" ht="12.75">
      <c r="A138" s="449"/>
      <c r="B138" s="157"/>
      <c r="C138" s="157"/>
      <c r="D138" s="157"/>
      <c r="E138" s="157"/>
      <c r="F138" s="157"/>
      <c r="G138" s="157"/>
      <c r="H138" s="450"/>
      <c r="I138" s="157"/>
      <c r="J138" s="157"/>
      <c r="K138" s="157"/>
    </row>
    <row r="139" ht="12.75">
      <c r="A139" s="22" t="s">
        <v>655</v>
      </c>
    </row>
    <row r="140" spans="1:13" ht="36">
      <c r="A140" s="451"/>
      <c r="B140" s="451" t="s">
        <v>431</v>
      </c>
      <c r="C140" s="451" t="s">
        <v>431</v>
      </c>
      <c r="D140" s="451" t="s">
        <v>451</v>
      </c>
      <c r="E140" s="451" t="s">
        <v>460</v>
      </c>
      <c r="F140" s="451" t="s">
        <v>473</v>
      </c>
      <c r="G140" s="451" t="s">
        <v>490</v>
      </c>
      <c r="H140" s="451" t="s">
        <v>507</v>
      </c>
      <c r="I140" s="451" t="s">
        <v>513</v>
      </c>
      <c r="J140" s="451" t="s">
        <v>557</v>
      </c>
      <c r="M140" s="158"/>
    </row>
    <row r="141" spans="1:13" ht="12.75">
      <c r="A141" s="366" t="s">
        <v>45</v>
      </c>
      <c r="B141" s="452">
        <v>617</v>
      </c>
      <c r="C141" s="452">
        <v>617</v>
      </c>
      <c r="D141" s="452">
        <v>623</v>
      </c>
      <c r="E141" s="452">
        <v>614</v>
      </c>
      <c r="F141" s="452">
        <v>604</v>
      </c>
      <c r="G141" s="452">
        <v>571</v>
      </c>
      <c r="H141" s="452">
        <v>563</v>
      </c>
      <c r="I141" s="452">
        <v>588</v>
      </c>
      <c r="J141" s="452">
        <v>603</v>
      </c>
      <c r="M141" s="159"/>
    </row>
    <row r="142" spans="1:13" ht="12.75">
      <c r="A142" s="453" t="s">
        <v>363</v>
      </c>
      <c r="B142" s="454">
        <v>-11</v>
      </c>
      <c r="C142" s="454">
        <v>-11</v>
      </c>
      <c r="D142" s="454">
        <v>-5</v>
      </c>
      <c r="E142" s="454">
        <v>-3</v>
      </c>
      <c r="F142" s="454">
        <v>-4</v>
      </c>
      <c r="G142" s="454">
        <v>4</v>
      </c>
      <c r="H142" s="454">
        <v>12</v>
      </c>
      <c r="I142" s="454">
        <v>8</v>
      </c>
      <c r="J142" s="454">
        <v>6</v>
      </c>
      <c r="M142" s="160"/>
    </row>
    <row r="143" spans="1:13" ht="12.75">
      <c r="A143" s="453" t="s">
        <v>364</v>
      </c>
      <c r="B143" s="454">
        <v>6</v>
      </c>
      <c r="C143" s="454">
        <v>6</v>
      </c>
      <c r="D143" s="454">
        <v>-4</v>
      </c>
      <c r="E143" s="454">
        <v>3</v>
      </c>
      <c r="F143" s="454">
        <v>-6</v>
      </c>
      <c r="G143" s="454">
        <v>-2</v>
      </c>
      <c r="H143" s="454">
        <v>9</v>
      </c>
      <c r="I143" s="454">
        <v>7</v>
      </c>
      <c r="J143" s="454">
        <v>2</v>
      </c>
      <c r="M143" s="160"/>
    </row>
    <row r="144" spans="1:13" ht="12.75">
      <c r="A144" s="453" t="s">
        <v>365</v>
      </c>
      <c r="B144" s="454">
        <v>2</v>
      </c>
      <c r="C144" s="454">
        <v>2</v>
      </c>
      <c r="D144" s="454">
        <v>-9</v>
      </c>
      <c r="E144" s="454">
        <v>-2</v>
      </c>
      <c r="F144" s="454">
        <v>-12</v>
      </c>
      <c r="G144" s="454">
        <v>-2</v>
      </c>
      <c r="H144" s="454">
        <v>0</v>
      </c>
      <c r="I144" s="454">
        <v>2</v>
      </c>
      <c r="J144" s="454">
        <v>0</v>
      </c>
      <c r="M144" s="160"/>
    </row>
    <row r="145" spans="1:13" ht="12.75">
      <c r="A145" s="453" t="s">
        <v>366</v>
      </c>
      <c r="B145" s="454">
        <v>-1</v>
      </c>
      <c r="C145" s="454">
        <v>-1</v>
      </c>
      <c r="D145" s="454">
        <v>-4</v>
      </c>
      <c r="E145" s="454">
        <v>-2</v>
      </c>
      <c r="F145" s="454">
        <v>0</v>
      </c>
      <c r="G145" s="454">
        <v>-1</v>
      </c>
      <c r="H145" s="454">
        <v>1</v>
      </c>
      <c r="I145" s="454">
        <v>0</v>
      </c>
      <c r="J145" s="454">
        <v>-1</v>
      </c>
      <c r="M145" s="160"/>
    </row>
    <row r="146" spans="1:13" ht="12.75">
      <c r="A146" s="455" t="s">
        <v>502</v>
      </c>
      <c r="B146" s="456">
        <v>10</v>
      </c>
      <c r="C146" s="456">
        <v>10</v>
      </c>
      <c r="D146" s="456">
        <v>13</v>
      </c>
      <c r="E146" s="456">
        <v>-6</v>
      </c>
      <c r="F146" s="456">
        <v>-11</v>
      </c>
      <c r="G146" s="456">
        <v>-7</v>
      </c>
      <c r="H146" s="456">
        <v>3</v>
      </c>
      <c r="I146" s="456">
        <v>-2</v>
      </c>
      <c r="J146" s="456">
        <v>0</v>
      </c>
      <c r="M146" s="160"/>
    </row>
    <row r="147" spans="1:13" ht="12.75">
      <c r="A147" s="366" t="s">
        <v>99</v>
      </c>
      <c r="B147" s="452">
        <v>623</v>
      </c>
      <c r="C147" s="452">
        <v>623</v>
      </c>
      <c r="D147" s="452">
        <v>614</v>
      </c>
      <c r="E147" s="452">
        <v>604</v>
      </c>
      <c r="F147" s="452">
        <v>571</v>
      </c>
      <c r="G147" s="452">
        <v>563</v>
      </c>
      <c r="H147" s="452">
        <f>SUM(H141:H146)</f>
        <v>588</v>
      </c>
      <c r="I147" s="452">
        <f>SUM(I141:I146)</f>
        <v>603</v>
      </c>
      <c r="J147" s="452">
        <f>SUM(J141:J146)</f>
        <v>610</v>
      </c>
      <c r="M147" s="159"/>
    </row>
    <row r="148" spans="1:13" ht="12.75">
      <c r="A148" s="366"/>
      <c r="B148" s="452"/>
      <c r="C148" s="452"/>
      <c r="D148" s="452"/>
      <c r="E148" s="452"/>
      <c r="F148" s="452"/>
      <c r="G148" s="452"/>
      <c r="H148" s="452"/>
      <c r="I148" s="452"/>
      <c r="J148" s="452"/>
      <c r="M148" s="159"/>
    </row>
    <row r="149" spans="1:13" ht="12.75">
      <c r="A149" s="22" t="s">
        <v>656</v>
      </c>
      <c r="B149" s="452"/>
      <c r="C149" s="452"/>
      <c r="D149" s="452"/>
      <c r="E149" s="452"/>
      <c r="F149" s="452"/>
      <c r="G149" s="452"/>
      <c r="H149" s="452"/>
      <c r="I149" s="452"/>
      <c r="J149" s="452"/>
      <c r="M149" s="159"/>
    </row>
    <row r="150" spans="1:13" ht="36">
      <c r="A150" s="230"/>
      <c r="B150" s="230" t="s">
        <v>583</v>
      </c>
      <c r="C150" s="230" t="s">
        <v>583</v>
      </c>
      <c r="D150" s="230" t="s">
        <v>607</v>
      </c>
      <c r="E150" s="230" t="s">
        <v>619</v>
      </c>
      <c r="F150" s="230" t="s">
        <v>654</v>
      </c>
      <c r="G150" s="230" t="s">
        <v>682</v>
      </c>
      <c r="H150" s="230" t="s">
        <v>829</v>
      </c>
      <c r="I150" s="230" t="s">
        <v>884</v>
      </c>
      <c r="J150" s="452"/>
      <c r="M150" s="159"/>
    </row>
    <row r="151" spans="1:13" ht="12.75">
      <c r="A151" s="366" t="s">
        <v>45</v>
      </c>
      <c r="B151" s="452">
        <v>610</v>
      </c>
      <c r="C151" s="452">
        <v>610</v>
      </c>
      <c r="D151" s="452">
        <v>610</v>
      </c>
      <c r="E151" s="452">
        <v>610</v>
      </c>
      <c r="F151" s="452">
        <v>610</v>
      </c>
      <c r="G151" s="452">
        <v>611</v>
      </c>
      <c r="H151" s="452">
        <v>611</v>
      </c>
      <c r="I151" s="452">
        <v>611</v>
      </c>
      <c r="J151" s="452"/>
      <c r="M151" s="159"/>
    </row>
    <row r="152" spans="1:13" ht="12.75">
      <c r="A152" s="453" t="s">
        <v>584</v>
      </c>
      <c r="B152" s="454">
        <v>5</v>
      </c>
      <c r="C152" s="454">
        <v>5</v>
      </c>
      <c r="D152" s="454">
        <v>2</v>
      </c>
      <c r="E152" s="454">
        <v>11</v>
      </c>
      <c r="F152" s="454">
        <v>10</v>
      </c>
      <c r="G152" s="454">
        <v>6</v>
      </c>
      <c r="H152" s="454">
        <v>12</v>
      </c>
      <c r="I152" s="454">
        <v>19</v>
      </c>
      <c r="J152" s="452"/>
      <c r="M152" s="159"/>
    </row>
    <row r="153" spans="1:13" ht="12.75">
      <c r="A153" s="453" t="s">
        <v>585</v>
      </c>
      <c r="B153" s="454">
        <v>-2</v>
      </c>
      <c r="C153" s="454">
        <v>-2</v>
      </c>
      <c r="D153" s="454">
        <v>0</v>
      </c>
      <c r="E153" s="454">
        <v>-6</v>
      </c>
      <c r="F153" s="454">
        <v>-6</v>
      </c>
      <c r="G153" s="454">
        <v>-7</v>
      </c>
      <c r="H153" s="454">
        <v>-10</v>
      </c>
      <c r="I153" s="454">
        <v>-16</v>
      </c>
      <c r="J153" s="452"/>
      <c r="M153" s="159"/>
    </row>
    <row r="154" spans="1:13" ht="12.75">
      <c r="A154" s="453" t="s">
        <v>586</v>
      </c>
      <c r="B154" s="454">
        <v>-1</v>
      </c>
      <c r="C154" s="454">
        <v>-1</v>
      </c>
      <c r="D154" s="454">
        <v>-4</v>
      </c>
      <c r="E154" s="454">
        <v>-7</v>
      </c>
      <c r="F154" s="454">
        <v>-3</v>
      </c>
      <c r="G154" s="454">
        <v>16</v>
      </c>
      <c r="H154" s="454">
        <v>25</v>
      </c>
      <c r="I154" s="454">
        <v>21</v>
      </c>
      <c r="J154" s="452"/>
      <c r="M154" s="159"/>
    </row>
    <row r="155" spans="1:13" ht="12.75">
      <c r="A155" s="453" t="s">
        <v>587</v>
      </c>
      <c r="B155" s="454">
        <v>-1</v>
      </c>
      <c r="C155" s="454">
        <v>-1</v>
      </c>
      <c r="D155" s="454">
        <v>9</v>
      </c>
      <c r="E155" s="454">
        <v>8</v>
      </c>
      <c r="F155" s="454">
        <v>6</v>
      </c>
      <c r="G155" s="454">
        <v>-12</v>
      </c>
      <c r="H155" s="454">
        <v>-15</v>
      </c>
      <c r="I155" s="454">
        <v>-17</v>
      </c>
      <c r="J155" s="452"/>
      <c r="M155" s="159"/>
    </row>
    <row r="156" spans="1:13" ht="12.75">
      <c r="A156" s="457" t="s">
        <v>588</v>
      </c>
      <c r="B156" s="456">
        <v>-1</v>
      </c>
      <c r="C156" s="456">
        <v>-1</v>
      </c>
      <c r="D156" s="456">
        <v>0</v>
      </c>
      <c r="E156" s="456">
        <v>-2</v>
      </c>
      <c r="F156" s="456">
        <v>-5</v>
      </c>
      <c r="G156" s="456">
        <v>2</v>
      </c>
      <c r="H156" s="456">
        <v>15</v>
      </c>
      <c r="I156" s="456">
        <v>14</v>
      </c>
      <c r="J156" s="452"/>
      <c r="M156" s="159"/>
    </row>
    <row r="157" spans="1:13" ht="12.75">
      <c r="A157" s="366" t="s">
        <v>99</v>
      </c>
      <c r="B157" s="452">
        <v>610</v>
      </c>
      <c r="C157" s="452">
        <v>610</v>
      </c>
      <c r="D157" s="452">
        <v>617</v>
      </c>
      <c r="E157" s="452">
        <v>615</v>
      </c>
      <c r="F157" s="452">
        <v>611</v>
      </c>
      <c r="G157" s="452">
        <v>615</v>
      </c>
      <c r="H157" s="452">
        <v>637</v>
      </c>
      <c r="I157" s="452">
        <v>632</v>
      </c>
      <c r="J157" s="452"/>
      <c r="M157" s="159"/>
    </row>
    <row r="158" spans="1:13" ht="12.75">
      <c r="A158" s="366"/>
      <c r="B158" s="452"/>
      <c r="C158" s="452"/>
      <c r="D158" s="452"/>
      <c r="E158" s="452"/>
      <c r="F158" s="452"/>
      <c r="G158" s="452"/>
      <c r="H158" s="452"/>
      <c r="I158" s="452"/>
      <c r="J158" s="452"/>
      <c r="M158" s="159"/>
    </row>
    <row r="159" spans="1:13" ht="12.75">
      <c r="A159" s="366"/>
      <c r="B159" s="452"/>
      <c r="C159" s="452"/>
      <c r="D159" s="452"/>
      <c r="E159" s="452"/>
      <c r="F159" s="452"/>
      <c r="G159" s="452"/>
      <c r="H159" s="452"/>
      <c r="I159" s="452"/>
      <c r="J159" s="452"/>
      <c r="M159" s="159"/>
    </row>
    <row r="160" spans="1:11" ht="12.75">
      <c r="A160" s="161"/>
      <c r="B160" s="161"/>
      <c r="C160" s="161"/>
      <c r="D160" s="161"/>
      <c r="E160" s="161"/>
      <c r="F160" s="161"/>
      <c r="G160" s="161"/>
      <c r="H160" s="161"/>
      <c r="I160" s="161"/>
      <c r="J160" s="458"/>
      <c r="K160" s="161"/>
    </row>
    <row r="161" spans="1:11" ht="15">
      <c r="A161" s="459" t="s">
        <v>528</v>
      </c>
      <c r="B161" s="161"/>
      <c r="C161" s="161"/>
      <c r="D161" s="161"/>
      <c r="E161" s="161"/>
      <c r="F161" s="161"/>
      <c r="G161" s="161"/>
      <c r="H161" s="161"/>
      <c r="I161" s="161"/>
      <c r="J161" s="458"/>
      <c r="K161" s="161"/>
    </row>
    <row r="162" spans="1:11" ht="12.75">
      <c r="A162" s="161"/>
      <c r="B162" s="161"/>
      <c r="C162" s="161"/>
      <c r="D162" s="161"/>
      <c r="E162" s="161"/>
      <c r="F162" s="161"/>
      <c r="G162" s="161"/>
      <c r="H162" s="161"/>
      <c r="I162" s="161"/>
      <c r="J162" s="458"/>
      <c r="K162" s="161"/>
    </row>
    <row r="163" spans="1:11" ht="24">
      <c r="A163" s="248"/>
      <c r="B163" s="451" t="s">
        <v>427</v>
      </c>
      <c r="C163" s="451" t="s">
        <v>450</v>
      </c>
      <c r="D163" s="451" t="s">
        <v>456</v>
      </c>
      <c r="E163" s="451" t="s">
        <v>467</v>
      </c>
      <c r="F163" s="451" t="s">
        <v>483</v>
      </c>
      <c r="G163" s="451" t="s">
        <v>505</v>
      </c>
      <c r="H163" s="451" t="s">
        <v>512</v>
      </c>
      <c r="I163" s="451" t="s">
        <v>534</v>
      </c>
      <c r="K163" s="161"/>
    </row>
    <row r="164" spans="1:11" ht="12.75">
      <c r="A164" s="226" t="s">
        <v>529</v>
      </c>
      <c r="B164" s="460">
        <v>0.4420167205101393</v>
      </c>
      <c r="C164" s="460">
        <v>0.4336743741417639</v>
      </c>
      <c r="D164" s="460">
        <v>0.44298623567650014</v>
      </c>
      <c r="E164" s="460">
        <v>0.4597082373413918</v>
      </c>
      <c r="F164" s="460">
        <v>0.44</v>
      </c>
      <c r="G164" s="460">
        <v>0.43</v>
      </c>
      <c r="H164" s="460">
        <v>0.44</v>
      </c>
      <c r="I164" s="460">
        <v>0.45</v>
      </c>
      <c r="K164" s="161"/>
    </row>
    <row r="165" spans="1:11" ht="12.75">
      <c r="A165" s="226" t="s">
        <v>530</v>
      </c>
      <c r="B165" s="460">
        <v>0.21853528485932777</v>
      </c>
      <c r="C165" s="460">
        <v>0.22633714860544188</v>
      </c>
      <c r="D165" s="460">
        <v>0.253208341590388</v>
      </c>
      <c r="E165" s="460">
        <v>0.23569038998294292</v>
      </c>
      <c r="F165" s="460">
        <v>0.25</v>
      </c>
      <c r="G165" s="460">
        <v>0.25</v>
      </c>
      <c r="H165" s="460">
        <v>0.24</v>
      </c>
      <c r="I165" s="460">
        <v>0.23</v>
      </c>
      <c r="K165" s="161"/>
    </row>
    <row r="166" spans="1:11" ht="12.75">
      <c r="A166" s="226" t="s">
        <v>531</v>
      </c>
      <c r="B166" s="460">
        <v>0.22893447597859437</v>
      </c>
      <c r="C166" s="460">
        <v>0.23306368567549618</v>
      </c>
      <c r="D166" s="460">
        <v>0.2453293694350994</v>
      </c>
      <c r="E166" s="460">
        <v>0.24899231240269026</v>
      </c>
      <c r="F166" s="460">
        <v>0.25</v>
      </c>
      <c r="G166" s="460">
        <v>0.25</v>
      </c>
      <c r="H166" s="460">
        <v>0.25</v>
      </c>
      <c r="I166" s="460">
        <v>0.25</v>
      </c>
      <c r="K166" s="161"/>
    </row>
    <row r="167" spans="1:11" ht="12.75">
      <c r="A167" s="225" t="s">
        <v>532</v>
      </c>
      <c r="B167" s="460">
        <v>0.1105135186519386</v>
      </c>
      <c r="C167" s="460">
        <v>0.10692479157729781</v>
      </c>
      <c r="D167" s="460">
        <v>0.058476053298012656</v>
      </c>
      <c r="E167" s="460">
        <v>0.055609060272975054</v>
      </c>
      <c r="F167" s="460">
        <v>0.06</v>
      </c>
      <c r="G167" s="460">
        <v>0.07</v>
      </c>
      <c r="H167" s="460">
        <v>0.07</v>
      </c>
      <c r="I167" s="460">
        <v>0.07</v>
      </c>
      <c r="K167" s="161"/>
    </row>
    <row r="168" spans="1:11" ht="12.75">
      <c r="A168" s="367" t="s">
        <v>533</v>
      </c>
      <c r="B168" s="85">
        <v>713</v>
      </c>
      <c r="C168" s="85">
        <v>696.170770318264</v>
      </c>
      <c r="D168" s="85">
        <v>630.027652481901</v>
      </c>
      <c r="E168" s="85">
        <v>646.461622992774</v>
      </c>
      <c r="F168" s="85">
        <v>603</v>
      </c>
      <c r="G168" s="85">
        <v>614</v>
      </c>
      <c r="H168" s="85">
        <v>649</v>
      </c>
      <c r="I168" s="85">
        <v>670</v>
      </c>
      <c r="K168" s="161"/>
    </row>
    <row r="169" spans="1:11" ht="12.75">
      <c r="A169" s="161"/>
      <c r="B169" s="161"/>
      <c r="C169" s="161"/>
      <c r="D169" s="161"/>
      <c r="E169" s="161"/>
      <c r="F169" s="161"/>
      <c r="G169" s="161"/>
      <c r="H169" s="161"/>
      <c r="I169" s="161"/>
      <c r="J169" s="458"/>
      <c r="K169" s="161"/>
    </row>
    <row r="170" spans="1:11" ht="15">
      <c r="A170" s="459" t="s">
        <v>597</v>
      </c>
      <c r="B170" s="161"/>
      <c r="C170" s="161"/>
      <c r="D170" s="161"/>
      <c r="E170" s="161"/>
      <c r="F170" s="161"/>
      <c r="G170" s="161"/>
      <c r="H170" s="161"/>
      <c r="I170" s="161"/>
      <c r="J170" s="458"/>
      <c r="K170" s="161"/>
    </row>
    <row r="171" spans="1:11" ht="12.75">
      <c r="A171" s="161"/>
      <c r="B171" s="161"/>
      <c r="C171" s="161"/>
      <c r="D171" s="161"/>
      <c r="E171" s="161"/>
      <c r="F171" s="161"/>
      <c r="G171" s="161"/>
      <c r="H171" s="161"/>
      <c r="I171" s="161"/>
      <c r="J171" s="458"/>
      <c r="K171" s="161"/>
    </row>
    <row r="172" spans="1:11" ht="24">
      <c r="A172" s="248"/>
      <c r="B172" s="451" t="s">
        <v>534</v>
      </c>
      <c r="C172" s="451" t="s">
        <v>534</v>
      </c>
      <c r="D172" s="451" t="s">
        <v>565</v>
      </c>
      <c r="E172" s="451" t="s">
        <v>605</v>
      </c>
      <c r="F172" s="451" t="s">
        <v>618</v>
      </c>
      <c r="G172" s="451" t="s">
        <v>637</v>
      </c>
      <c r="H172" s="451" t="s">
        <v>679</v>
      </c>
      <c r="I172" s="451" t="s">
        <v>799</v>
      </c>
      <c r="J172" s="451" t="s">
        <v>861</v>
      </c>
      <c r="K172" s="161"/>
    </row>
    <row r="173" spans="1:11" ht="12.75">
      <c r="A173" s="461" t="s">
        <v>440</v>
      </c>
      <c r="B173" s="462">
        <v>0.4913662965324722</v>
      </c>
      <c r="C173" s="462">
        <v>0.49</v>
      </c>
      <c r="D173" s="462">
        <v>0.49927861878068186</v>
      </c>
      <c r="E173" s="462">
        <v>0.49</v>
      </c>
      <c r="F173" s="462">
        <v>0.5</v>
      </c>
      <c r="G173" s="462">
        <v>0.46</v>
      </c>
      <c r="H173" s="462">
        <v>0.46</v>
      </c>
      <c r="I173" s="462">
        <v>0.48</v>
      </c>
      <c r="J173" s="462">
        <v>0.49</v>
      </c>
      <c r="K173" s="161"/>
    </row>
    <row r="174" spans="1:11" ht="12.75">
      <c r="A174" s="461" t="s">
        <v>589</v>
      </c>
      <c r="B174" s="462">
        <v>0.22493278625237037</v>
      </c>
      <c r="C174" s="462">
        <v>0.22</v>
      </c>
      <c r="D174" s="462">
        <v>0.2185308353777118</v>
      </c>
      <c r="E174" s="462">
        <v>0.22</v>
      </c>
      <c r="F174" s="462">
        <v>0.23</v>
      </c>
      <c r="G174" s="462">
        <v>0.25</v>
      </c>
      <c r="H174" s="462">
        <v>0.26</v>
      </c>
      <c r="I174" s="462">
        <v>0.25</v>
      </c>
      <c r="J174" s="462">
        <v>0.25</v>
      </c>
      <c r="K174" s="161"/>
    </row>
    <row r="175" spans="1:11" ht="12.75">
      <c r="A175" s="461" t="s">
        <v>590</v>
      </c>
      <c r="B175" s="462">
        <v>0.15713470287806733</v>
      </c>
      <c r="C175" s="462">
        <v>0.16</v>
      </c>
      <c r="D175" s="462">
        <v>0.12872377273822902</v>
      </c>
      <c r="E175" s="462">
        <v>0.13</v>
      </c>
      <c r="F175" s="462">
        <v>0.13</v>
      </c>
      <c r="G175" s="462">
        <v>0.14</v>
      </c>
      <c r="H175" s="462">
        <v>0.17</v>
      </c>
      <c r="I175" s="462">
        <v>0.18</v>
      </c>
      <c r="J175" s="462">
        <v>0.16</v>
      </c>
      <c r="K175" s="161"/>
    </row>
    <row r="176" spans="1:11" ht="12.75">
      <c r="A176" s="461" t="s">
        <v>591</v>
      </c>
      <c r="B176" s="462">
        <v>0.06864010040821485</v>
      </c>
      <c r="C176" s="462">
        <v>0.07</v>
      </c>
      <c r="D176" s="462">
        <v>0.095341651234188</v>
      </c>
      <c r="E176" s="462">
        <v>0.1</v>
      </c>
      <c r="F176" s="462">
        <v>0.09</v>
      </c>
      <c r="G176" s="462">
        <v>0.09</v>
      </c>
      <c r="H176" s="462">
        <v>0.06</v>
      </c>
      <c r="I176" s="462">
        <v>0.06</v>
      </c>
      <c r="J176" s="462">
        <v>0.06</v>
      </c>
      <c r="K176" s="161"/>
    </row>
    <row r="177" spans="1:11" ht="13.5" thickBot="1">
      <c r="A177" s="461" t="s">
        <v>592</v>
      </c>
      <c r="B177" s="462">
        <v>0.057926113928875325</v>
      </c>
      <c r="C177" s="462">
        <v>0.06</v>
      </c>
      <c r="D177" s="462">
        <v>0.0581251218691894</v>
      </c>
      <c r="E177" s="462">
        <v>0.06</v>
      </c>
      <c r="F177" s="462">
        <v>0.06</v>
      </c>
      <c r="G177" s="462">
        <v>0.06</v>
      </c>
      <c r="H177" s="462">
        <v>0.06</v>
      </c>
      <c r="I177" s="462">
        <v>0.03</v>
      </c>
      <c r="J177" s="462">
        <v>0.03</v>
      </c>
      <c r="K177" s="161"/>
    </row>
    <row r="178" spans="1:11" ht="13.5" thickBot="1">
      <c r="A178" s="463" t="s">
        <v>593</v>
      </c>
      <c r="B178" s="464">
        <v>1749.06776612979</v>
      </c>
      <c r="C178" s="464">
        <v>1749</v>
      </c>
      <c r="D178" s="464">
        <v>1800</v>
      </c>
      <c r="E178" s="464">
        <v>1835</v>
      </c>
      <c r="F178" s="464">
        <v>1850</v>
      </c>
      <c r="G178" s="464">
        <v>1830</v>
      </c>
      <c r="H178" s="464">
        <v>1854</v>
      </c>
      <c r="I178" s="464">
        <v>1838</v>
      </c>
      <c r="J178" s="464">
        <v>1871</v>
      </c>
      <c r="K178" s="161"/>
    </row>
    <row r="179" spans="1:11" ht="12.75">
      <c r="A179" s="465"/>
      <c r="B179" s="162"/>
      <c r="C179" s="162"/>
      <c r="D179" s="162"/>
      <c r="E179" s="162"/>
      <c r="F179" s="162"/>
      <c r="G179" s="162"/>
      <c r="H179" s="161"/>
      <c r="I179" s="161"/>
      <c r="J179" s="458"/>
      <c r="K179" s="161"/>
    </row>
    <row r="180" s="378" customFormat="1" ht="12.75"/>
    <row r="181" ht="15">
      <c r="A181" s="19" t="s">
        <v>660</v>
      </c>
    </row>
    <row r="182" spans="1:9" ht="12.75">
      <c r="A182" s="466" t="s">
        <v>630</v>
      </c>
      <c r="B182" s="466"/>
      <c r="C182" s="466"/>
      <c r="D182" s="466"/>
      <c r="E182" s="466"/>
      <c r="F182" s="466" t="s">
        <v>34</v>
      </c>
      <c r="G182" s="466"/>
      <c r="H182" s="466"/>
      <c r="I182" s="466"/>
    </row>
    <row r="183" spans="1:9" ht="60">
      <c r="A183" s="467" t="s">
        <v>241</v>
      </c>
      <c r="B183" s="467" t="s">
        <v>242</v>
      </c>
      <c r="C183" s="467" t="s">
        <v>657</v>
      </c>
      <c r="D183" s="467" t="s">
        <v>243</v>
      </c>
      <c r="E183" s="467" t="s">
        <v>244</v>
      </c>
      <c r="F183" s="467" t="s">
        <v>245</v>
      </c>
      <c r="G183" s="467" t="s">
        <v>455</v>
      </c>
      <c r="H183" s="467" t="s">
        <v>246</v>
      </c>
      <c r="I183" s="467" t="s">
        <v>247</v>
      </c>
    </row>
    <row r="184" spans="1:9" ht="12.75">
      <c r="A184" s="578" t="s">
        <v>631</v>
      </c>
      <c r="B184" s="579"/>
      <c r="C184" s="580"/>
      <c r="D184" s="580"/>
      <c r="E184" s="580"/>
      <c r="F184" s="225"/>
      <c r="G184" s="579"/>
      <c r="H184" s="225"/>
      <c r="I184" s="225"/>
    </row>
    <row r="185" spans="1:9" ht="12.75">
      <c r="A185" s="581">
        <v>41787</v>
      </c>
      <c r="B185" s="582" t="s">
        <v>525</v>
      </c>
      <c r="C185" s="583" t="s">
        <v>658</v>
      </c>
      <c r="D185" s="584">
        <v>0.025</v>
      </c>
      <c r="E185" s="585">
        <v>46170</v>
      </c>
      <c r="F185" s="585">
        <v>44344</v>
      </c>
      <c r="G185" s="583" t="s">
        <v>548</v>
      </c>
      <c r="H185" s="582" t="s">
        <v>85</v>
      </c>
      <c r="I185" s="188">
        <v>1000</v>
      </c>
    </row>
    <row r="186" spans="1:9" ht="12.75">
      <c r="A186" s="581">
        <v>42674</v>
      </c>
      <c r="B186" s="582" t="s">
        <v>525</v>
      </c>
      <c r="C186" s="583"/>
      <c r="D186" s="584">
        <v>0.01375</v>
      </c>
      <c r="E186" s="585">
        <v>47057</v>
      </c>
      <c r="F186" s="585">
        <v>45230</v>
      </c>
      <c r="G186" s="583" t="s">
        <v>549</v>
      </c>
      <c r="H186" s="582" t="s">
        <v>85</v>
      </c>
      <c r="I186" s="188">
        <v>850</v>
      </c>
    </row>
    <row r="187" spans="1:9" ht="12.75">
      <c r="A187" s="226"/>
      <c r="B187" s="582"/>
      <c r="C187" s="583"/>
      <c r="D187" s="583"/>
      <c r="E187" s="583"/>
      <c r="F187" s="583"/>
      <c r="G187" s="583"/>
      <c r="H187" s="582"/>
      <c r="I187" s="188"/>
    </row>
    <row r="188" spans="1:9" ht="12.75">
      <c r="A188" s="578" t="s">
        <v>432</v>
      </c>
      <c r="B188" s="579"/>
      <c r="C188" s="580"/>
      <c r="D188" s="580"/>
      <c r="E188" s="580"/>
      <c r="F188" s="580"/>
      <c r="G188" s="580"/>
      <c r="H188" s="579"/>
      <c r="I188" s="200"/>
    </row>
    <row r="189" spans="1:9" ht="12.75">
      <c r="A189" s="581">
        <v>41956</v>
      </c>
      <c r="B189" s="586" t="s">
        <v>526</v>
      </c>
      <c r="C189" s="583" t="s">
        <v>659</v>
      </c>
      <c r="D189" s="584">
        <v>0.0575</v>
      </c>
      <c r="E189" s="585" t="s">
        <v>248</v>
      </c>
      <c r="F189" s="587">
        <v>43964</v>
      </c>
      <c r="G189" s="583" t="s">
        <v>433</v>
      </c>
      <c r="H189" s="582" t="s">
        <v>86</v>
      </c>
      <c r="I189" s="188">
        <v>1100</v>
      </c>
    </row>
    <row r="190" spans="1:9" ht="12.75">
      <c r="A190" s="581">
        <v>42817</v>
      </c>
      <c r="B190" s="582" t="s">
        <v>632</v>
      </c>
      <c r="C190" s="583"/>
      <c r="D190" s="584">
        <v>0.05625</v>
      </c>
      <c r="E190" s="585" t="s">
        <v>248</v>
      </c>
      <c r="F190" s="587">
        <v>44694</v>
      </c>
      <c r="G190" s="582" t="s">
        <v>633</v>
      </c>
      <c r="H190" s="582" t="s">
        <v>86</v>
      </c>
      <c r="I190" s="188">
        <v>600</v>
      </c>
    </row>
    <row r="191" spans="1:9" ht="12.75">
      <c r="A191" s="468"/>
      <c r="B191" s="387"/>
      <c r="C191" s="469"/>
      <c r="D191" s="469"/>
      <c r="E191" s="469"/>
      <c r="F191" s="469"/>
      <c r="G191" s="469"/>
      <c r="H191" s="469"/>
      <c r="I191" s="469"/>
    </row>
    <row r="192" spans="1:9" ht="12.75">
      <c r="A192" s="470"/>
      <c r="B192" s="471"/>
      <c r="C192" s="472"/>
      <c r="D192" s="473"/>
      <c r="E192" s="474"/>
      <c r="F192" s="475"/>
      <c r="G192" s="471"/>
      <c r="H192" s="471"/>
      <c r="I192" s="431"/>
    </row>
    <row r="193" spans="1:8" ht="12.75">
      <c r="A193" s="476"/>
      <c r="B193" s="477"/>
      <c r="C193" s="478"/>
      <c r="D193" s="479"/>
      <c r="E193" s="480"/>
      <c r="F193" s="481"/>
      <c r="G193" s="481"/>
      <c r="H193" s="482"/>
    </row>
    <row r="194" ht="12.75">
      <c r="A194" s="483" t="s">
        <v>661</v>
      </c>
    </row>
    <row r="195" spans="1:10" ht="24">
      <c r="A195" s="484" t="s">
        <v>298</v>
      </c>
      <c r="B195" s="485" t="s">
        <v>427</v>
      </c>
      <c r="C195" s="485" t="s">
        <v>427</v>
      </c>
      <c r="D195" s="485" t="s">
        <v>450</v>
      </c>
      <c r="E195" s="485" t="s">
        <v>456</v>
      </c>
      <c r="F195" s="485" t="s">
        <v>467</v>
      </c>
      <c r="G195" s="485" t="s">
        <v>483</v>
      </c>
      <c r="H195" s="485" t="s">
        <v>505</v>
      </c>
      <c r="I195" s="485" t="s">
        <v>512</v>
      </c>
      <c r="J195" s="485" t="s">
        <v>534</v>
      </c>
    </row>
    <row r="196" spans="1:10" ht="12.75">
      <c r="A196" s="213" t="s">
        <v>594</v>
      </c>
      <c r="B196" s="162">
        <v>1688.52068703109</v>
      </c>
      <c r="C196" s="162">
        <v>1689</v>
      </c>
      <c r="D196" s="162">
        <v>1688.52068703109</v>
      </c>
      <c r="E196" s="162">
        <v>1688.52068703109</v>
      </c>
      <c r="F196" s="162">
        <v>1688.52068703109</v>
      </c>
      <c r="G196" s="162">
        <v>1668.0735451942999</v>
      </c>
      <c r="H196" s="162">
        <v>1668.0735451942999</v>
      </c>
      <c r="I196" s="162">
        <v>1668.0735451942999</v>
      </c>
      <c r="J196" s="162">
        <v>1668.0735451942999</v>
      </c>
    </row>
    <row r="197" spans="1:10" ht="12.75">
      <c r="A197" s="397" t="s">
        <v>133</v>
      </c>
      <c r="B197" s="125">
        <v>93</v>
      </c>
      <c r="C197" s="125">
        <v>93</v>
      </c>
      <c r="D197" s="125">
        <v>161.38638905559</v>
      </c>
      <c r="E197" s="125">
        <v>208.62860809244</v>
      </c>
      <c r="F197" s="125">
        <v>267.55285816321</v>
      </c>
      <c r="G197" s="125">
        <v>57.98519798614999</v>
      </c>
      <c r="H197" s="125">
        <v>112.73960259468998</v>
      </c>
      <c r="I197" s="125">
        <v>181.79197701863</v>
      </c>
      <c r="J197" s="125">
        <v>255.33299955363</v>
      </c>
    </row>
    <row r="198" spans="1:10" ht="12.75">
      <c r="A198" s="225" t="s">
        <v>134</v>
      </c>
      <c r="B198" s="125">
        <v>-69</v>
      </c>
      <c r="C198" s="125">
        <v>-69</v>
      </c>
      <c r="D198" s="125">
        <v>-128</v>
      </c>
      <c r="E198" s="125">
        <v>-171</v>
      </c>
      <c r="F198" s="125">
        <v>-220</v>
      </c>
      <c r="G198" s="125">
        <v>-49</v>
      </c>
      <c r="H198" s="125">
        <v>-98</v>
      </c>
      <c r="I198" s="125">
        <v>-141</v>
      </c>
      <c r="J198" s="125">
        <v>-178</v>
      </c>
    </row>
    <row r="199" spans="1:10" ht="12.75">
      <c r="A199" s="486" t="s">
        <v>135</v>
      </c>
      <c r="B199" s="487">
        <v>24</v>
      </c>
      <c r="C199" s="487">
        <v>24</v>
      </c>
      <c r="D199" s="487">
        <v>33.38638905559</v>
      </c>
      <c r="E199" s="487">
        <v>37.628608092440004</v>
      </c>
      <c r="F199" s="487">
        <v>47.552858163209976</v>
      </c>
      <c r="G199" s="487">
        <v>8.985197986149991</v>
      </c>
      <c r="H199" s="487">
        <v>14.739602594689984</v>
      </c>
      <c r="I199" s="487">
        <v>40.79197701863001</v>
      </c>
      <c r="J199" s="487">
        <v>77.33299955363</v>
      </c>
    </row>
    <row r="200" spans="1:10" ht="12.75">
      <c r="A200" s="488" t="s">
        <v>41</v>
      </c>
      <c r="B200" s="125">
        <v>10</v>
      </c>
      <c r="C200" s="125">
        <v>10</v>
      </c>
      <c r="D200" s="125">
        <v>27</v>
      </c>
      <c r="E200" s="125">
        <v>35</v>
      </c>
      <c r="F200" s="125">
        <v>47</v>
      </c>
      <c r="G200" s="125">
        <v>0</v>
      </c>
      <c r="H200" s="125">
        <v>3</v>
      </c>
      <c r="I200" s="125">
        <v>22</v>
      </c>
      <c r="J200" s="125">
        <v>36</v>
      </c>
    </row>
    <row r="201" spans="1:10" ht="12.75">
      <c r="A201" s="488" t="s">
        <v>288</v>
      </c>
      <c r="B201" s="125">
        <v>6</v>
      </c>
      <c r="C201" s="125">
        <v>6</v>
      </c>
      <c r="D201" s="125">
        <v>3</v>
      </c>
      <c r="E201" s="125">
        <v>6</v>
      </c>
      <c r="F201" s="125">
        <v>5</v>
      </c>
      <c r="G201" s="125">
        <v>5</v>
      </c>
      <c r="H201" s="125">
        <v>13</v>
      </c>
      <c r="I201" s="125">
        <v>17</v>
      </c>
      <c r="J201" s="125">
        <v>30</v>
      </c>
    </row>
    <row r="202" spans="1:10" ht="12.75">
      <c r="A202" s="488" t="s">
        <v>136</v>
      </c>
      <c r="B202" s="125">
        <v>6</v>
      </c>
      <c r="C202" s="125">
        <v>6</v>
      </c>
      <c r="D202" s="125">
        <v>6</v>
      </c>
      <c r="E202" s="125">
        <v>-1</v>
      </c>
      <c r="F202" s="125">
        <v>-1</v>
      </c>
      <c r="G202" s="125">
        <v>0</v>
      </c>
      <c r="H202" s="125">
        <v>0</v>
      </c>
      <c r="I202" s="125">
        <v>0</v>
      </c>
      <c r="J202" s="125">
        <v>2</v>
      </c>
    </row>
    <row r="203" spans="1:10" ht="12.75">
      <c r="A203" s="488" t="s">
        <v>250</v>
      </c>
      <c r="B203" s="125">
        <v>1</v>
      </c>
      <c r="C203" s="125">
        <v>1</v>
      </c>
      <c r="D203" s="125">
        <v>2</v>
      </c>
      <c r="E203" s="125">
        <v>3</v>
      </c>
      <c r="F203" s="125">
        <v>4</v>
      </c>
      <c r="G203" s="125">
        <v>1</v>
      </c>
      <c r="H203" s="125">
        <v>2</v>
      </c>
      <c r="I203" s="125">
        <v>3</v>
      </c>
      <c r="J203" s="125">
        <v>4</v>
      </c>
    </row>
    <row r="204" spans="1:10" ht="12.75">
      <c r="A204" s="488" t="s">
        <v>289</v>
      </c>
      <c r="B204" s="125">
        <v>1</v>
      </c>
      <c r="C204" s="125">
        <v>1</v>
      </c>
      <c r="D204" s="125">
        <v>-4.613610944409999</v>
      </c>
      <c r="E204" s="125">
        <v>-5.371391907559989</v>
      </c>
      <c r="F204" s="125">
        <v>-6.847141836789994</v>
      </c>
      <c r="G204" s="125">
        <v>2.9851979861499913</v>
      </c>
      <c r="H204" s="125">
        <v>-3.260397405310009</v>
      </c>
      <c r="I204" s="125">
        <v>-1.2080229813700072</v>
      </c>
      <c r="J204" s="125">
        <v>4.66700044636999</v>
      </c>
    </row>
    <row r="205" spans="1:10" ht="12.75">
      <c r="A205" s="489" t="s">
        <v>137</v>
      </c>
      <c r="B205" s="162"/>
      <c r="D205" s="162"/>
      <c r="E205" s="162">
        <v>-75</v>
      </c>
      <c r="F205" s="162">
        <v>-75</v>
      </c>
      <c r="G205" s="162"/>
      <c r="H205" s="162"/>
      <c r="I205" s="162"/>
      <c r="J205" s="162"/>
    </row>
    <row r="206" spans="1:10" ht="12.75">
      <c r="A206" s="489" t="s">
        <v>138</v>
      </c>
      <c r="B206" s="162">
        <v>99</v>
      </c>
      <c r="C206" s="162">
        <v>99</v>
      </c>
      <c r="D206" s="162">
        <v>30</v>
      </c>
      <c r="E206" s="162">
        <v>-50</v>
      </c>
      <c r="F206" s="162">
        <v>7</v>
      </c>
      <c r="G206" s="162">
        <v>-70</v>
      </c>
      <c r="H206" s="162">
        <v>-64</v>
      </c>
      <c r="I206" s="162">
        <v>13</v>
      </c>
      <c r="J206" s="162">
        <v>4</v>
      </c>
    </row>
    <row r="207" spans="1:10" ht="12.75">
      <c r="A207" s="466" t="s">
        <v>595</v>
      </c>
      <c r="B207" s="490">
        <v>1811.52068703109</v>
      </c>
      <c r="C207" s="490">
        <v>1812</v>
      </c>
      <c r="D207" s="490">
        <v>1751.9070760866798</v>
      </c>
      <c r="E207" s="490">
        <v>1601.14929512353</v>
      </c>
      <c r="F207" s="490">
        <v>1668.0735451942999</v>
      </c>
      <c r="G207" s="490">
        <v>1607.05874318045</v>
      </c>
      <c r="H207" s="490">
        <v>1618.81314778899</v>
      </c>
      <c r="I207" s="490">
        <v>1721.8655222129298</v>
      </c>
      <c r="J207" s="490">
        <v>1749.40654474793</v>
      </c>
    </row>
    <row r="208" ht="12.75">
      <c r="A208" s="3" t="s">
        <v>596</v>
      </c>
    </row>
    <row r="211" ht="15">
      <c r="A211" s="459" t="s">
        <v>662</v>
      </c>
    </row>
    <row r="212" ht="14.25">
      <c r="A212" s="491"/>
    </row>
    <row r="213" spans="1:9" ht="24">
      <c r="A213" s="484" t="s">
        <v>298</v>
      </c>
      <c r="B213" s="485" t="s">
        <v>565</v>
      </c>
      <c r="C213" s="485" t="s">
        <v>565</v>
      </c>
      <c r="D213" s="485" t="s">
        <v>605</v>
      </c>
      <c r="E213" s="485" t="s">
        <v>618</v>
      </c>
      <c r="F213" s="485" t="s">
        <v>637</v>
      </c>
      <c r="G213" s="485" t="s">
        <v>679</v>
      </c>
      <c r="H213" s="485" t="s">
        <v>799</v>
      </c>
      <c r="I213" s="485" t="s">
        <v>861</v>
      </c>
    </row>
    <row r="214" spans="1:9" ht="12.75">
      <c r="A214" s="213" t="s">
        <v>594</v>
      </c>
      <c r="B214" s="162">
        <f>+I207</f>
        <v>1721.8655222129298</v>
      </c>
      <c r="C214" s="162">
        <v>1749</v>
      </c>
      <c r="D214" s="162">
        <v>1749</v>
      </c>
      <c r="E214" s="162">
        <v>1749</v>
      </c>
      <c r="F214" s="162">
        <v>1749</v>
      </c>
      <c r="G214" s="162">
        <v>1830.393664506028</v>
      </c>
      <c r="H214" s="162">
        <v>1830</v>
      </c>
      <c r="I214" s="162">
        <v>1830</v>
      </c>
    </row>
    <row r="215" spans="1:9" ht="12.75">
      <c r="A215" s="397" t="s">
        <v>133</v>
      </c>
      <c r="B215" s="125">
        <v>110.440652116298</v>
      </c>
      <c r="C215" s="125">
        <v>110</v>
      </c>
      <c r="D215" s="125">
        <v>271</v>
      </c>
      <c r="E215" s="125">
        <v>346</v>
      </c>
      <c r="F215" s="125">
        <v>491</v>
      </c>
      <c r="G215" s="125">
        <v>124.95367624541979</v>
      </c>
      <c r="H215" s="125">
        <v>274</v>
      </c>
      <c r="I215" s="125">
        <v>388</v>
      </c>
    </row>
    <row r="216" spans="1:9" ht="12.75">
      <c r="A216" s="225" t="s">
        <v>134</v>
      </c>
      <c r="B216" s="125">
        <v>-104.272058302682</v>
      </c>
      <c r="C216" s="125">
        <v>-104</v>
      </c>
      <c r="D216" s="125">
        <v>-230</v>
      </c>
      <c r="E216" s="125">
        <v>-307</v>
      </c>
      <c r="F216" s="125">
        <v>-477</v>
      </c>
      <c r="G216" s="125">
        <v>-117.452036801499</v>
      </c>
      <c r="H216" s="125">
        <v>-241</v>
      </c>
      <c r="I216" s="125">
        <v>-341</v>
      </c>
    </row>
    <row r="217" spans="1:9" ht="12.75">
      <c r="A217" s="486" t="s">
        <v>135</v>
      </c>
      <c r="B217" s="487">
        <f>+B215+B216</f>
        <v>6.168593813615999</v>
      </c>
      <c r="C217" s="487">
        <v>6</v>
      </c>
      <c r="D217" s="487">
        <v>41</v>
      </c>
      <c r="E217" s="487">
        <v>39</v>
      </c>
      <c r="F217" s="487">
        <v>14</v>
      </c>
      <c r="G217" s="487">
        <v>7.50163944392078</v>
      </c>
      <c r="H217" s="487">
        <v>34</v>
      </c>
      <c r="I217" s="487">
        <v>47</v>
      </c>
    </row>
    <row r="218" spans="1:9" ht="12.75">
      <c r="A218" s="488" t="s">
        <v>440</v>
      </c>
      <c r="B218" s="125">
        <v>10.699036889400002</v>
      </c>
      <c r="C218" s="125">
        <v>11</v>
      </c>
      <c r="D218" s="125">
        <v>16</v>
      </c>
      <c r="E218" s="125">
        <v>23</v>
      </c>
      <c r="F218" s="125">
        <v>-38</v>
      </c>
      <c r="G218" s="125">
        <v>-1.2433539783000003</v>
      </c>
      <c r="H218" s="125">
        <v>8</v>
      </c>
      <c r="I218" s="125">
        <v>12</v>
      </c>
    </row>
    <row r="219" spans="1:9" ht="12.75">
      <c r="A219" s="488" t="s">
        <v>589</v>
      </c>
      <c r="B219" s="125">
        <v>-4.0719647149</v>
      </c>
      <c r="C219" s="125">
        <v>-4</v>
      </c>
      <c r="D219" s="125">
        <v>7</v>
      </c>
      <c r="E219" s="125">
        <v>12</v>
      </c>
      <c r="F219" s="125">
        <v>43</v>
      </c>
      <c r="G219" s="125">
        <v>2.2178262535999997</v>
      </c>
      <c r="H219" s="125">
        <v>2</v>
      </c>
      <c r="I219" s="125">
        <v>15</v>
      </c>
    </row>
    <row r="220" spans="1:9" ht="12.75">
      <c r="A220" s="488" t="s">
        <v>590</v>
      </c>
      <c r="B220" s="125">
        <v>3.8176256319</v>
      </c>
      <c r="C220" s="125">
        <v>4</v>
      </c>
      <c r="D220" s="125">
        <v>9</v>
      </c>
      <c r="E220" s="125">
        <v>11</v>
      </c>
      <c r="F220" s="125">
        <v>16</v>
      </c>
      <c r="G220" s="125">
        <v>8.223002796100001</v>
      </c>
      <c r="H220" s="125">
        <v>25</v>
      </c>
      <c r="I220" s="125">
        <v>20</v>
      </c>
    </row>
    <row r="221" spans="1:9" ht="12.75">
      <c r="A221" s="488" t="s">
        <v>591</v>
      </c>
      <c r="B221" s="125">
        <v>-5.550223228200001</v>
      </c>
      <c r="C221" s="125">
        <v>-6</v>
      </c>
      <c r="D221" s="125">
        <v>1</v>
      </c>
      <c r="E221" s="125">
        <v>0</v>
      </c>
      <c r="F221" s="125">
        <v>-2</v>
      </c>
      <c r="G221" s="125">
        <v>-0.6309059641000001</v>
      </c>
      <c r="H221" s="125">
        <v>0</v>
      </c>
      <c r="I221" s="125">
        <v>-1</v>
      </c>
    </row>
    <row r="222" spans="1:9" ht="12.75">
      <c r="A222" s="488" t="s">
        <v>592</v>
      </c>
      <c r="B222" s="125">
        <v>1.2638482593155</v>
      </c>
      <c r="C222" s="125">
        <v>1</v>
      </c>
      <c r="D222" s="125">
        <v>0</v>
      </c>
      <c r="E222" s="125">
        <v>-6</v>
      </c>
      <c r="F222" s="125">
        <v>-4</v>
      </c>
      <c r="G222" s="125">
        <v>-1.0649296633791998</v>
      </c>
      <c r="H222" s="125">
        <v>-1</v>
      </c>
      <c r="I222" s="125">
        <v>0</v>
      </c>
    </row>
    <row r="223" spans="1:9" ht="12.75">
      <c r="A223" s="488" t="s">
        <v>289</v>
      </c>
      <c r="B223" s="125">
        <v>0</v>
      </c>
      <c r="C223" s="125">
        <v>0</v>
      </c>
      <c r="D223" s="125">
        <v>0</v>
      </c>
      <c r="E223" s="125">
        <v>0</v>
      </c>
      <c r="F223" s="125">
        <v>0</v>
      </c>
      <c r="G223" s="125">
        <v>0</v>
      </c>
      <c r="H223" s="125">
        <v>0</v>
      </c>
      <c r="I223" s="125">
        <v>0</v>
      </c>
    </row>
    <row r="224" spans="1:9" ht="12.75">
      <c r="A224" s="489" t="s">
        <v>137</v>
      </c>
      <c r="B224" s="162"/>
      <c r="C224" s="162"/>
      <c r="D224" s="162"/>
      <c r="E224" s="162"/>
      <c r="F224" s="162"/>
      <c r="G224" s="162"/>
      <c r="H224" s="162">
        <v>-54</v>
      </c>
      <c r="I224" s="162">
        <v>-54</v>
      </c>
    </row>
    <row r="225" spans="1:9" ht="12.75">
      <c r="A225" s="489" t="s">
        <v>138</v>
      </c>
      <c r="B225" s="162">
        <f>44.9552757312998-0.1</f>
        <v>44.8552757312998</v>
      </c>
      <c r="C225" s="162">
        <v>45</v>
      </c>
      <c r="D225" s="162">
        <v>45</v>
      </c>
      <c r="E225" s="162">
        <v>61</v>
      </c>
      <c r="F225" s="162">
        <v>66</v>
      </c>
      <c r="G225" s="162">
        <v>15.965925015557119</v>
      </c>
      <c r="H225" s="162">
        <v>28</v>
      </c>
      <c r="I225" s="162">
        <v>48</v>
      </c>
    </row>
    <row r="226" spans="1:9" ht="12.75">
      <c r="A226" s="466" t="s">
        <v>595</v>
      </c>
      <c r="B226" s="490">
        <f>+B214+B217+B225</f>
        <v>1772.8893917578457</v>
      </c>
      <c r="C226" s="490">
        <v>1800</v>
      </c>
      <c r="D226" s="490">
        <f>+D214+D217+D225</f>
        <v>1835</v>
      </c>
      <c r="E226" s="490">
        <v>1850</v>
      </c>
      <c r="F226" s="490">
        <v>1830</v>
      </c>
      <c r="G226" s="490">
        <v>1853.861228965506</v>
      </c>
      <c r="H226" s="490">
        <v>1838</v>
      </c>
      <c r="I226" s="490">
        <v>1871</v>
      </c>
    </row>
  </sheetData>
  <sheetProtection/>
  <mergeCells count="4">
    <mergeCell ref="A79:K79"/>
    <mergeCell ref="A78:K78"/>
    <mergeCell ref="A36:E36"/>
    <mergeCell ref="M78:O78"/>
  </mergeCells>
  <printOptions/>
  <pageMargins left="0.75" right="0.75" top="1" bottom="1" header="0.5" footer="0.5"/>
  <pageSetup fitToHeight="0" fitToWidth="2" horizontalDpi="600" verticalDpi="600" orientation="portrait"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A1:P87"/>
  <sheetViews>
    <sheetView showGridLines="0" showZeros="0" workbookViewId="0" topLeftCell="A1">
      <selection activeCell="A1" sqref="A1"/>
    </sheetView>
  </sheetViews>
  <sheetFormatPr defaultColWidth="9.140625" defaultRowHeight="12.75"/>
  <cols>
    <col min="1" max="1" width="4.28125" style="30" customWidth="1"/>
    <col min="2" max="2" width="29.421875" style="48" customWidth="1"/>
    <col min="3" max="3" width="10.00390625" style="3" bestFit="1" customWidth="1"/>
    <col min="4" max="9" width="12.8515625" style="3" customWidth="1"/>
    <col min="10" max="11" width="8.7109375" style="3" customWidth="1"/>
    <col min="12" max="12" width="10.00390625" style="3" bestFit="1" customWidth="1"/>
    <col min="13" max="13" width="10.7109375" style="45" bestFit="1" customWidth="1"/>
    <col min="14" max="14" width="12.7109375" style="3" customWidth="1"/>
    <col min="15" max="15" width="10.8515625" style="3" customWidth="1"/>
    <col min="16" max="16" width="9.140625" style="3" customWidth="1"/>
    <col min="17" max="17" width="10.7109375" style="3" customWidth="1"/>
    <col min="18" max="23" width="9.140625" style="3" customWidth="1"/>
    <col min="24" max="24" width="12.140625" style="3" customWidth="1"/>
    <col min="25" max="16384" width="9.140625" style="3" customWidth="1"/>
  </cols>
  <sheetData>
    <row r="1" spans="1:11" ht="18">
      <c r="A1" s="546"/>
      <c r="B1" s="19" t="s">
        <v>162</v>
      </c>
      <c r="C1" s="36"/>
      <c r="D1" s="37"/>
      <c r="E1" s="37"/>
      <c r="F1" s="37"/>
      <c r="G1" s="37"/>
      <c r="H1" s="37"/>
      <c r="I1" s="143"/>
      <c r="J1" s="143"/>
      <c r="K1" s="143"/>
    </row>
    <row r="2" spans="2:8" ht="18">
      <c r="B2" s="38" t="s">
        <v>163</v>
      </c>
      <c r="C2" s="36"/>
      <c r="D2" s="37"/>
      <c r="E2" s="37"/>
      <c r="F2" s="37"/>
      <c r="G2" s="37"/>
      <c r="H2" s="37"/>
    </row>
    <row r="3" spans="2:16" ht="24">
      <c r="B3" s="100" t="s">
        <v>126</v>
      </c>
      <c r="C3" s="227" t="s">
        <v>514</v>
      </c>
      <c r="D3" s="227" t="s">
        <v>550</v>
      </c>
      <c r="E3" s="227" t="s">
        <v>598</v>
      </c>
      <c r="F3" s="227" t="s">
        <v>802</v>
      </c>
      <c r="G3" s="227" t="s">
        <v>620</v>
      </c>
      <c r="H3" s="227" t="s">
        <v>663</v>
      </c>
      <c r="I3" s="227" t="s">
        <v>683</v>
      </c>
      <c r="J3" s="227" t="s">
        <v>803</v>
      </c>
      <c r="K3" s="227" t="s">
        <v>883</v>
      </c>
      <c r="M3" s="3"/>
      <c r="O3" s="45"/>
      <c r="P3" s="45"/>
    </row>
    <row r="4" spans="2:16" ht="12.75">
      <c r="B4" s="13" t="s">
        <v>194</v>
      </c>
      <c r="C4" s="106">
        <v>1459</v>
      </c>
      <c r="D4" s="106">
        <v>1429</v>
      </c>
      <c r="E4" s="106">
        <v>1471</v>
      </c>
      <c r="F4" s="106">
        <v>1477</v>
      </c>
      <c r="G4" s="106">
        <v>1477</v>
      </c>
      <c r="H4" s="106">
        <v>1469</v>
      </c>
      <c r="I4" s="106">
        <v>1567</v>
      </c>
      <c r="J4" s="106">
        <v>1618</v>
      </c>
      <c r="K4" s="106">
        <v>1617</v>
      </c>
      <c r="M4" s="3"/>
      <c r="O4" s="45"/>
      <c r="P4" s="45"/>
    </row>
    <row r="5" spans="2:16" ht="12.75">
      <c r="B5" s="13" t="s">
        <v>164</v>
      </c>
      <c r="C5" s="106">
        <v>568</v>
      </c>
      <c r="D5" s="106">
        <v>595</v>
      </c>
      <c r="E5" s="106">
        <v>589</v>
      </c>
      <c r="F5" s="106">
        <v>582</v>
      </c>
      <c r="G5" s="106">
        <v>578</v>
      </c>
      <c r="H5" s="106">
        <v>586</v>
      </c>
      <c r="I5" s="106">
        <v>600</v>
      </c>
      <c r="J5" s="106">
        <v>601</v>
      </c>
      <c r="K5" s="106">
        <v>598</v>
      </c>
      <c r="M5" s="3"/>
      <c r="O5" s="45"/>
      <c r="P5" s="45"/>
    </row>
    <row r="6" spans="2:16" ht="12.75">
      <c r="B6" s="81" t="s">
        <v>165</v>
      </c>
      <c r="C6" s="107">
        <v>126</v>
      </c>
      <c r="D6" s="107">
        <v>119</v>
      </c>
      <c r="E6" s="107">
        <v>108</v>
      </c>
      <c r="F6" s="107">
        <v>100</v>
      </c>
      <c r="G6" s="107">
        <v>98</v>
      </c>
      <c r="H6" s="107">
        <v>97</v>
      </c>
      <c r="I6" s="107">
        <v>109</v>
      </c>
      <c r="J6" s="107">
        <v>111</v>
      </c>
      <c r="K6" s="107">
        <v>104</v>
      </c>
      <c r="M6" s="3"/>
      <c r="O6" s="45"/>
      <c r="P6" s="45"/>
    </row>
    <row r="7" spans="2:16" ht="13.5" thickBot="1">
      <c r="B7" s="228" t="s">
        <v>492</v>
      </c>
      <c r="C7" s="108">
        <v>2153</v>
      </c>
      <c r="D7" s="108">
        <v>2143</v>
      </c>
      <c r="E7" s="108">
        <v>2167</v>
      </c>
      <c r="F7" s="108">
        <v>2159</v>
      </c>
      <c r="G7" s="108">
        <f>SUM(G4:G6)</f>
        <v>2153</v>
      </c>
      <c r="H7" s="108">
        <v>2151</v>
      </c>
      <c r="I7" s="108">
        <v>2277</v>
      </c>
      <c r="J7" s="108">
        <v>2331</v>
      </c>
      <c r="K7" s="108">
        <v>2319</v>
      </c>
      <c r="M7" s="3"/>
      <c r="O7" s="45"/>
      <c r="P7" s="45"/>
    </row>
    <row r="8" spans="2:12" ht="15">
      <c r="B8" s="229" t="s">
        <v>491</v>
      </c>
      <c r="C8" s="36"/>
      <c r="D8" s="36"/>
      <c r="E8" s="36"/>
      <c r="F8" s="36"/>
      <c r="G8" s="36"/>
      <c r="H8" s="36"/>
      <c r="I8" s="36"/>
      <c r="J8" s="36"/>
      <c r="K8" s="36"/>
      <c r="L8" s="45"/>
    </row>
    <row r="9" ht="12.75">
      <c r="B9" s="71"/>
    </row>
    <row r="10" spans="2:12" ht="12.75">
      <c r="B10" s="31"/>
      <c r="C10" s="31"/>
      <c r="D10" s="32"/>
      <c r="E10" s="32"/>
      <c r="F10" s="32"/>
      <c r="G10" s="32"/>
      <c r="H10" s="32"/>
      <c r="I10" s="33"/>
      <c r="J10" s="32"/>
      <c r="K10" s="32"/>
      <c r="L10" s="32"/>
    </row>
    <row r="11" spans="3:14" ht="12.75">
      <c r="C11" s="31"/>
      <c r="D11" s="32"/>
      <c r="E11" s="32"/>
      <c r="F11" s="32"/>
      <c r="G11" s="32"/>
      <c r="H11" s="32"/>
      <c r="I11" s="33"/>
      <c r="J11" s="32"/>
      <c r="K11" s="32"/>
      <c r="L11" s="32"/>
      <c r="M11" s="46"/>
      <c r="N11" s="30"/>
    </row>
    <row r="12" spans="2:14" ht="15">
      <c r="B12" s="44" t="s">
        <v>140</v>
      </c>
      <c r="C12" s="35"/>
      <c r="D12" s="532"/>
      <c r="E12" s="532"/>
      <c r="F12" s="532"/>
      <c r="G12" s="532"/>
      <c r="H12" s="532"/>
      <c r="I12" s="97"/>
      <c r="J12" s="32"/>
      <c r="K12" s="32"/>
      <c r="L12" s="32"/>
      <c r="M12" s="46"/>
      <c r="N12" s="30"/>
    </row>
    <row r="13" spans="2:9" ht="12.75">
      <c r="B13" s="343"/>
      <c r="C13" s="13"/>
      <c r="D13" s="13"/>
      <c r="E13" s="13"/>
      <c r="F13" s="13"/>
      <c r="G13" s="13"/>
      <c r="H13" s="13"/>
      <c r="I13" s="13"/>
    </row>
    <row r="14" spans="2:8" ht="12.75">
      <c r="B14" s="86" t="s">
        <v>882</v>
      </c>
      <c r="C14" s="87"/>
      <c r="D14" s="88"/>
      <c r="E14" s="88"/>
      <c r="F14" s="88"/>
      <c r="G14" s="88"/>
      <c r="H14" s="88"/>
    </row>
    <row r="15" spans="2:8" ht="24">
      <c r="B15" s="89" t="s">
        <v>12</v>
      </c>
      <c r="C15" s="90" t="s">
        <v>141</v>
      </c>
      <c r="D15" s="90" t="s">
        <v>743</v>
      </c>
      <c r="E15" s="90" t="s">
        <v>250</v>
      </c>
      <c r="F15" s="90" t="s">
        <v>744</v>
      </c>
      <c r="G15" s="90" t="s">
        <v>40</v>
      </c>
      <c r="H15" s="390" t="s">
        <v>32</v>
      </c>
    </row>
    <row r="16" spans="2:8" ht="12.75">
      <c r="B16" s="96" t="s">
        <v>142</v>
      </c>
      <c r="C16" s="246">
        <v>85336.6029674</v>
      </c>
      <c r="D16" s="246">
        <v>10649.262882</v>
      </c>
      <c r="E16" s="246">
        <v>1866.2093383</v>
      </c>
      <c r="F16" s="246">
        <v>5720.905785</v>
      </c>
      <c r="G16" s="246">
        <v>12930.2199376</v>
      </c>
      <c r="H16" s="246">
        <v>116503.2009103</v>
      </c>
    </row>
    <row r="17" spans="2:8" ht="12.75">
      <c r="B17" s="79"/>
      <c r="C17" s="237">
        <v>0</v>
      </c>
      <c r="D17" s="237">
        <v>0</v>
      </c>
      <c r="E17" s="109">
        <v>0</v>
      </c>
      <c r="F17" s="237">
        <v>0</v>
      </c>
      <c r="G17" s="237">
        <v>0</v>
      </c>
      <c r="H17" s="237">
        <v>0</v>
      </c>
    </row>
    <row r="18" spans="2:8" ht="12.75">
      <c r="B18" s="92" t="s">
        <v>143</v>
      </c>
      <c r="C18" s="237">
        <v>160706.2850185</v>
      </c>
      <c r="D18" s="237">
        <v>7859.2162377</v>
      </c>
      <c r="E18" s="237">
        <v>760.7726858999999</v>
      </c>
      <c r="F18" s="237">
        <v>16026.7229967</v>
      </c>
      <c r="G18" s="237">
        <v>5870.8690259</v>
      </c>
      <c r="H18" s="237">
        <v>191223.8659647</v>
      </c>
    </row>
    <row r="19" spans="2:8" ht="12.75">
      <c r="B19" s="92" t="s">
        <v>144</v>
      </c>
      <c r="C19" s="237">
        <v>64912.7066097</v>
      </c>
      <c r="D19" s="237">
        <v>18225.6217381</v>
      </c>
      <c r="E19" s="237">
        <v>24315.953486899998</v>
      </c>
      <c r="F19" s="237">
        <v>6188.7816127</v>
      </c>
      <c r="G19" s="237">
        <v>8120.2524528</v>
      </c>
      <c r="H19" s="237">
        <v>121763.3159002</v>
      </c>
    </row>
    <row r="20" spans="2:8" ht="12.75">
      <c r="B20" s="92" t="s">
        <v>145</v>
      </c>
      <c r="C20" s="237">
        <v>41513.7916407</v>
      </c>
      <c r="D20" s="237">
        <v>6110.6599123000005</v>
      </c>
      <c r="E20" s="237">
        <v>10785.0909775</v>
      </c>
      <c r="F20" s="237">
        <v>6189.508065700001</v>
      </c>
      <c r="G20" s="237">
        <v>46.7850042</v>
      </c>
      <c r="H20" s="237">
        <v>64645.835600399994</v>
      </c>
    </row>
    <row r="21" spans="2:8" ht="12.75">
      <c r="B21" s="92" t="s">
        <v>146</v>
      </c>
      <c r="C21" s="237">
        <v>59290.9164758</v>
      </c>
      <c r="D21" s="237">
        <v>847.2553539</v>
      </c>
      <c r="E21" s="109">
        <v>999.3873467</v>
      </c>
      <c r="F21" s="237">
        <v>354.51644530000004</v>
      </c>
      <c r="G21" s="237">
        <v>5888.4557615</v>
      </c>
      <c r="H21" s="237">
        <v>67380.5313832</v>
      </c>
    </row>
    <row r="22" spans="2:8" ht="12.75">
      <c r="B22" s="92" t="s">
        <v>147</v>
      </c>
      <c r="C22" s="237">
        <v>198090.7417889</v>
      </c>
      <c r="D22" s="237">
        <v>10769.6918124</v>
      </c>
      <c r="E22" s="237">
        <v>8898.7906668</v>
      </c>
      <c r="F22" s="237">
        <v>13078.6185864</v>
      </c>
      <c r="G22" s="237">
        <v>3857.9317235</v>
      </c>
      <c r="H22" s="237">
        <v>234695.77457799998</v>
      </c>
    </row>
    <row r="23" spans="2:8" ht="12.75">
      <c r="B23" s="92" t="s">
        <v>148</v>
      </c>
      <c r="C23" s="237">
        <v>20658.6738888</v>
      </c>
      <c r="D23" s="237">
        <v>1057.6690366999999</v>
      </c>
      <c r="E23" s="237">
        <v>4372.5132285</v>
      </c>
      <c r="F23" s="237">
        <v>3764.6268241999996</v>
      </c>
      <c r="G23" s="237">
        <v>2730.2597708999997</v>
      </c>
      <c r="H23" s="237">
        <v>32583.7427491</v>
      </c>
    </row>
    <row r="24" spans="2:8" ht="12.75">
      <c r="B24" s="92" t="s">
        <v>149</v>
      </c>
      <c r="C24" s="237">
        <v>170376.5097745</v>
      </c>
      <c r="D24" s="237">
        <v>25321.7394911</v>
      </c>
      <c r="E24" s="237">
        <v>13758.948280700002</v>
      </c>
      <c r="F24" s="237">
        <v>15211.774433</v>
      </c>
      <c r="G24" s="237">
        <v>15434.626937499997</v>
      </c>
      <c r="H24" s="237">
        <v>240103.59891680002</v>
      </c>
    </row>
    <row r="25" spans="2:8" ht="12.75">
      <c r="B25" s="92" t="s">
        <v>150</v>
      </c>
      <c r="C25" s="237">
        <v>14820.8792086</v>
      </c>
      <c r="D25" s="237">
        <v>250.71356480000003</v>
      </c>
      <c r="E25" s="237">
        <v>8047.235492600001</v>
      </c>
      <c r="F25" s="237">
        <v>115.2260893</v>
      </c>
      <c r="G25" s="237">
        <v>0.12837690000000102</v>
      </c>
      <c r="H25" s="237">
        <v>23234.1827322</v>
      </c>
    </row>
    <row r="26" spans="2:8" ht="12.75">
      <c r="B26" s="92" t="s">
        <v>319</v>
      </c>
      <c r="C26" s="237">
        <v>43767.0577685</v>
      </c>
      <c r="D26" s="237">
        <v>4895.4725159</v>
      </c>
      <c r="E26" s="237">
        <v>1129.477184</v>
      </c>
      <c r="F26" s="237">
        <v>1095.6974447</v>
      </c>
      <c r="G26" s="237">
        <v>72.11081809999996</v>
      </c>
      <c r="H26" s="237">
        <v>50959.81573120001</v>
      </c>
    </row>
    <row r="27" spans="2:8" ht="12.75">
      <c r="B27" s="92" t="s">
        <v>745</v>
      </c>
      <c r="C27" s="237">
        <v>64922.4758178</v>
      </c>
      <c r="D27" s="237">
        <v>11342.568953999998</v>
      </c>
      <c r="E27" s="237">
        <v>9350.815720300001</v>
      </c>
      <c r="F27" s="237">
        <v>4968.9796886</v>
      </c>
      <c r="G27" s="237">
        <v>126.08670240000002</v>
      </c>
      <c r="H27" s="237">
        <v>90710.9268831</v>
      </c>
    </row>
    <row r="28" spans="2:8" ht="12.75">
      <c r="B28" s="512" t="s">
        <v>40</v>
      </c>
      <c r="C28" s="94">
        <v>26885.453271899998</v>
      </c>
      <c r="D28" s="94">
        <v>3331.1107103</v>
      </c>
      <c r="E28" s="94">
        <v>732.8567575</v>
      </c>
      <c r="F28" s="94">
        <v>5169.5503738</v>
      </c>
      <c r="G28" s="94">
        <v>59.60824589999999</v>
      </c>
      <c r="H28" s="94">
        <v>36178.5793594</v>
      </c>
    </row>
    <row r="29" spans="2:8" ht="12.75">
      <c r="B29" s="513" t="s">
        <v>105</v>
      </c>
      <c r="C29" s="96">
        <v>865945.4912637001</v>
      </c>
      <c r="D29" s="96">
        <v>90011.7193272</v>
      </c>
      <c r="E29" s="96">
        <v>83151.84182740001</v>
      </c>
      <c r="F29" s="96">
        <v>72164.0025604</v>
      </c>
      <c r="G29" s="96">
        <v>42207.114819600014</v>
      </c>
      <c r="H29" s="96">
        <v>1153480.1697983001</v>
      </c>
    </row>
    <row r="30" spans="2:8" ht="12.75">
      <c r="B30" s="219"/>
      <c r="C30" s="79">
        <v>0</v>
      </c>
      <c r="D30" s="79">
        <v>0</v>
      </c>
      <c r="E30" s="79">
        <v>0</v>
      </c>
      <c r="F30" s="79">
        <v>0</v>
      </c>
      <c r="G30" s="79">
        <v>0</v>
      </c>
      <c r="H30" s="79">
        <v>0</v>
      </c>
    </row>
    <row r="31" spans="2:8" ht="24">
      <c r="B31" s="219" t="s">
        <v>292</v>
      </c>
      <c r="C31" s="237">
        <v>143887.09754679998</v>
      </c>
      <c r="D31" s="237">
        <v>3702.4729229</v>
      </c>
      <c r="E31" s="237">
        <v>24152.461800200002</v>
      </c>
      <c r="F31" s="237">
        <v>13560.2442441</v>
      </c>
      <c r="G31" s="237">
        <v>558.2697003</v>
      </c>
      <c r="H31" s="237">
        <v>185860.54621429997</v>
      </c>
    </row>
    <row r="32" spans="2:8" ht="24">
      <c r="B32" s="512" t="s">
        <v>293</v>
      </c>
      <c r="C32" s="514">
        <v>104107.3285095</v>
      </c>
      <c r="D32" s="514">
        <v>23.093288700000002</v>
      </c>
      <c r="E32" s="514">
        <v>0</v>
      </c>
      <c r="F32" s="514">
        <v>4286.4103574</v>
      </c>
      <c r="G32" s="514">
        <v>0.019683199999999998</v>
      </c>
      <c r="H32" s="514">
        <v>108416.8518388</v>
      </c>
    </row>
    <row r="33" spans="2:8" ht="12.75">
      <c r="B33" s="513" t="s">
        <v>599</v>
      </c>
      <c r="C33" s="246">
        <v>247994.4260563</v>
      </c>
      <c r="D33" s="246">
        <v>3725.5662116</v>
      </c>
      <c r="E33" s="246">
        <v>24152.461800200002</v>
      </c>
      <c r="F33" s="246">
        <v>17846.6546015</v>
      </c>
      <c r="G33" s="246">
        <v>558.2893835</v>
      </c>
      <c r="H33" s="246">
        <v>294277.39805310004</v>
      </c>
    </row>
    <row r="34" spans="2:8" ht="12.75">
      <c r="B34" s="6"/>
      <c r="C34" s="246">
        <v>0</v>
      </c>
      <c r="D34" s="246">
        <v>0</v>
      </c>
      <c r="E34" s="246">
        <v>0</v>
      </c>
      <c r="F34" s="246">
        <v>0</v>
      </c>
      <c r="G34" s="246">
        <v>0</v>
      </c>
      <c r="H34" s="246">
        <v>0</v>
      </c>
    </row>
    <row r="35" spans="2:8" ht="12.75">
      <c r="B35" s="96" t="s">
        <v>294</v>
      </c>
      <c r="C35" s="246">
        <v>62927.4137567</v>
      </c>
      <c r="D35" s="246">
        <v>0</v>
      </c>
      <c r="E35" s="246">
        <v>0</v>
      </c>
      <c r="F35" s="246">
        <v>0</v>
      </c>
      <c r="G35" s="246">
        <v>0</v>
      </c>
      <c r="H35" s="246">
        <v>62927.4137567</v>
      </c>
    </row>
    <row r="36" spans="2:8" ht="12.75">
      <c r="B36" s="513"/>
      <c r="C36" s="79">
        <v>0</v>
      </c>
      <c r="D36" s="79">
        <v>0</v>
      </c>
      <c r="E36" s="79">
        <v>0</v>
      </c>
      <c r="F36" s="79">
        <v>0</v>
      </c>
      <c r="G36" s="79">
        <v>0</v>
      </c>
      <c r="H36" s="79">
        <v>0</v>
      </c>
    </row>
    <row r="37" spans="2:8" ht="12.75">
      <c r="B37" s="513" t="s">
        <v>151</v>
      </c>
      <c r="C37" s="96">
        <v>36073.3870778</v>
      </c>
      <c r="D37" s="96">
        <v>3006.3602396</v>
      </c>
      <c r="E37" s="96">
        <v>3386.2946513999996</v>
      </c>
      <c r="F37" s="96">
        <v>10411.031848300001</v>
      </c>
      <c r="G37" s="96">
        <v>0.9860539999999998</v>
      </c>
      <c r="H37" s="96">
        <v>52878.0598711</v>
      </c>
    </row>
    <row r="38" spans="2:8" ht="12.75">
      <c r="B38" s="219"/>
      <c r="C38" s="79">
        <v>0</v>
      </c>
      <c r="D38" s="79">
        <v>0</v>
      </c>
      <c r="E38" s="79">
        <v>0</v>
      </c>
      <c r="F38" s="79">
        <v>0</v>
      </c>
      <c r="G38" s="79">
        <v>0</v>
      </c>
      <c r="H38" s="79">
        <v>0</v>
      </c>
    </row>
    <row r="39" spans="2:8" ht="12.75">
      <c r="B39" s="219" t="s">
        <v>152</v>
      </c>
      <c r="C39" s="99">
        <v>487729.58557389997</v>
      </c>
      <c r="D39" s="99">
        <v>1730.6639456</v>
      </c>
      <c r="E39" s="99">
        <v>56203.740686799996</v>
      </c>
      <c r="F39" s="99">
        <v>0</v>
      </c>
      <c r="G39" s="99">
        <v>6265.2209383</v>
      </c>
      <c r="H39" s="99">
        <v>551929.2111446</v>
      </c>
    </row>
    <row r="40" spans="2:8" ht="12.75">
      <c r="B40" s="512" t="s">
        <v>40</v>
      </c>
      <c r="C40" s="94">
        <v>44951.7627911</v>
      </c>
      <c r="D40" s="94">
        <v>30569.3430748</v>
      </c>
      <c r="E40" s="94">
        <v>8826.991148</v>
      </c>
      <c r="F40" s="94">
        <v>7.5732163</v>
      </c>
      <c r="G40" s="94">
        <v>2767.411439</v>
      </c>
      <c r="H40" s="94">
        <v>87123.08166920001</v>
      </c>
    </row>
    <row r="41" spans="2:8" ht="12.75">
      <c r="B41" s="513" t="s">
        <v>153</v>
      </c>
      <c r="C41" s="96">
        <v>532681.348365</v>
      </c>
      <c r="D41" s="96">
        <v>32300.0070204</v>
      </c>
      <c r="E41" s="96">
        <v>65030.7318348</v>
      </c>
      <c r="F41" s="96">
        <v>7.5732163</v>
      </c>
      <c r="G41" s="96">
        <v>9032.6323773</v>
      </c>
      <c r="H41" s="96">
        <v>639052.2928137999</v>
      </c>
    </row>
    <row r="42" spans="2:8" ht="12.75">
      <c r="B42" s="512"/>
      <c r="C42" s="94">
        <v>0</v>
      </c>
      <c r="D42" s="94">
        <v>0</v>
      </c>
      <c r="E42" s="94">
        <v>0</v>
      </c>
      <c r="F42" s="531">
        <v>0</v>
      </c>
      <c r="G42" s="531">
        <v>0</v>
      </c>
      <c r="H42" s="94">
        <v>0</v>
      </c>
    </row>
    <row r="43" spans="2:8" ht="13.5" thickBot="1">
      <c r="B43" s="509" t="s">
        <v>154</v>
      </c>
      <c r="C43" s="510">
        <v>1830958.6694869</v>
      </c>
      <c r="D43" s="510">
        <v>139692.9156808</v>
      </c>
      <c r="E43" s="510">
        <v>177587.5394521</v>
      </c>
      <c r="F43" s="510">
        <v>106150.1680115</v>
      </c>
      <c r="G43" s="510">
        <v>64729.24257200002</v>
      </c>
      <c r="H43" s="510">
        <v>2319118.5352033004</v>
      </c>
    </row>
    <row r="44" spans="2:8" ht="12.75">
      <c r="B44" s="80"/>
      <c r="C44" s="13"/>
      <c r="D44" s="13"/>
      <c r="E44" s="13"/>
      <c r="F44" s="13"/>
      <c r="G44" s="13"/>
      <c r="H44" s="13"/>
    </row>
    <row r="45" spans="2:8" ht="12.75">
      <c r="B45" s="6" t="s">
        <v>161</v>
      </c>
      <c r="C45" s="13"/>
      <c r="D45" s="13"/>
      <c r="E45" s="13"/>
      <c r="F45" s="13"/>
      <c r="G45" s="13"/>
      <c r="H45" s="13"/>
    </row>
    <row r="46" spans="2:8" ht="12.75">
      <c r="B46" s="12"/>
      <c r="C46" s="12"/>
      <c r="D46" s="12"/>
      <c r="E46" s="12"/>
      <c r="F46" s="12"/>
      <c r="G46" s="12"/>
      <c r="H46" s="12"/>
    </row>
    <row r="47" spans="2:8" ht="12.75">
      <c r="B47" s="13"/>
      <c r="C47" s="13"/>
      <c r="D47" s="13"/>
      <c r="E47" s="13"/>
      <c r="F47" s="13"/>
      <c r="G47" s="13"/>
      <c r="H47" s="13"/>
    </row>
    <row r="48" spans="2:8" ht="12.75">
      <c r="B48" s="86" t="s">
        <v>664</v>
      </c>
      <c r="C48" s="87"/>
      <c r="D48" s="88"/>
      <c r="E48" s="88"/>
      <c r="F48" s="88"/>
      <c r="G48" s="88"/>
      <c r="H48" s="88"/>
    </row>
    <row r="49" spans="2:8" ht="24">
      <c r="B49" s="89" t="s">
        <v>12</v>
      </c>
      <c r="C49" s="90" t="s">
        <v>141</v>
      </c>
      <c r="D49" s="90" t="s">
        <v>743</v>
      </c>
      <c r="E49" s="90" t="s">
        <v>250</v>
      </c>
      <c r="F49" s="90" t="s">
        <v>744</v>
      </c>
      <c r="G49" s="90" t="s">
        <v>40</v>
      </c>
      <c r="H49" s="390" t="s">
        <v>32</v>
      </c>
    </row>
    <row r="50" spans="2:8" ht="12.75">
      <c r="B50" s="96" t="s">
        <v>142</v>
      </c>
      <c r="C50" s="246">
        <v>57159.878356299996</v>
      </c>
      <c r="D50" s="246">
        <v>9694.154463399998</v>
      </c>
      <c r="E50" s="246">
        <v>991.4644356</v>
      </c>
      <c r="F50" s="246">
        <v>7825.8741776</v>
      </c>
      <c r="G50" s="246">
        <v>14734.0621897</v>
      </c>
      <c r="H50" s="246">
        <v>90405.43362259999</v>
      </c>
    </row>
    <row r="51" spans="2:8" ht="12.75">
      <c r="B51" s="79"/>
      <c r="C51" s="237">
        <v>0</v>
      </c>
      <c r="D51" s="237">
        <v>0</v>
      </c>
      <c r="E51" s="109">
        <v>0</v>
      </c>
      <c r="F51" s="237">
        <v>0</v>
      </c>
      <c r="G51" s="237">
        <v>0</v>
      </c>
      <c r="H51" s="237">
        <v>0</v>
      </c>
    </row>
    <row r="52" spans="2:8" ht="12.75">
      <c r="B52" s="92" t="s">
        <v>143</v>
      </c>
      <c r="C52" s="237">
        <v>87948.9059135</v>
      </c>
      <c r="D52" s="237">
        <v>6939.145207400001</v>
      </c>
      <c r="E52" s="237">
        <v>962.4012485</v>
      </c>
      <c r="F52" s="237">
        <v>36064.991075599995</v>
      </c>
      <c r="G52" s="237">
        <v>4845.928802399999</v>
      </c>
      <c r="H52" s="237">
        <v>136761.3722474</v>
      </c>
    </row>
    <row r="53" spans="2:8" ht="12.75">
      <c r="B53" s="92" t="s">
        <v>144</v>
      </c>
      <c r="C53" s="237">
        <v>48938.605660099995</v>
      </c>
      <c r="D53" s="237">
        <v>16049.493745499998</v>
      </c>
      <c r="E53" s="237">
        <v>22567.9865031</v>
      </c>
      <c r="F53" s="237">
        <v>8378.4949296</v>
      </c>
      <c r="G53" s="237">
        <v>5996.594696</v>
      </c>
      <c r="H53" s="237">
        <v>101931.17553429998</v>
      </c>
    </row>
    <row r="54" spans="2:8" ht="12.75">
      <c r="B54" s="92" t="s">
        <v>145</v>
      </c>
      <c r="C54" s="237">
        <v>31439.3826342</v>
      </c>
      <c r="D54" s="237">
        <v>5592.9812493</v>
      </c>
      <c r="E54" s="237">
        <v>8542.9439891</v>
      </c>
      <c r="F54" s="237">
        <v>10372.05775</v>
      </c>
      <c r="G54" s="237">
        <v>67.533889</v>
      </c>
      <c r="H54" s="237">
        <v>56014.8995116</v>
      </c>
    </row>
    <row r="55" spans="2:8" ht="12.75">
      <c r="B55" s="92" t="s">
        <v>146</v>
      </c>
      <c r="C55" s="237">
        <v>54586.3595678</v>
      </c>
      <c r="D55" s="237">
        <v>886.8750421999999</v>
      </c>
      <c r="E55" s="109">
        <v>916.8097149</v>
      </c>
      <c r="F55" s="237">
        <v>376.79421490000004</v>
      </c>
      <c r="G55" s="237">
        <v>6255.7935290000005</v>
      </c>
      <c r="H55" s="237">
        <v>63022.632068800005</v>
      </c>
    </row>
    <row r="56" spans="2:8" ht="12.75">
      <c r="B56" s="92" t="s">
        <v>147</v>
      </c>
      <c r="C56" s="237">
        <v>147683.6813488</v>
      </c>
      <c r="D56" s="237">
        <v>6588.2276831</v>
      </c>
      <c r="E56" s="237">
        <v>7978.1807213</v>
      </c>
      <c r="F56" s="237">
        <v>43641.1771944</v>
      </c>
      <c r="G56" s="237">
        <v>5098.673779199999</v>
      </c>
      <c r="H56" s="237">
        <v>210989.9407268</v>
      </c>
    </row>
    <row r="57" spans="2:8" ht="12.75">
      <c r="B57" s="92" t="s">
        <v>148</v>
      </c>
      <c r="C57" s="237">
        <v>20931.3041212</v>
      </c>
      <c r="D57" s="237">
        <v>1439.2587723000001</v>
      </c>
      <c r="E57" s="237">
        <v>4197.8640099</v>
      </c>
      <c r="F57" s="237">
        <v>3189.6370706</v>
      </c>
      <c r="G57" s="237">
        <v>2485.3087801</v>
      </c>
      <c r="H57" s="237">
        <v>32243.372754099997</v>
      </c>
    </row>
    <row r="58" spans="2:8" ht="12.75">
      <c r="B58" s="92" t="s">
        <v>149</v>
      </c>
      <c r="C58" s="237">
        <v>153926.428176</v>
      </c>
      <c r="D58" s="237">
        <v>21705.3595365</v>
      </c>
      <c r="E58" s="237">
        <v>12838.0514716</v>
      </c>
      <c r="F58" s="237">
        <v>32908.0024217</v>
      </c>
      <c r="G58" s="237">
        <v>14825.8797951</v>
      </c>
      <c r="H58" s="237">
        <v>236203.72140089996</v>
      </c>
    </row>
    <row r="59" spans="2:8" ht="12.75">
      <c r="B59" s="92" t="s">
        <v>150</v>
      </c>
      <c r="C59" s="237">
        <v>13265.6975008</v>
      </c>
      <c r="D59" s="237">
        <v>277.54977030000003</v>
      </c>
      <c r="E59" s="237">
        <v>6993.3082379</v>
      </c>
      <c r="F59" s="237">
        <v>93.25900689999999</v>
      </c>
      <c r="G59" s="237">
        <v>6.5231388</v>
      </c>
      <c r="H59" s="237">
        <v>20636.3376547</v>
      </c>
    </row>
    <row r="60" spans="2:8" ht="12.75">
      <c r="B60" s="92" t="s">
        <v>319</v>
      </c>
      <c r="C60" s="237">
        <v>40547.2480119</v>
      </c>
      <c r="D60" s="237">
        <v>5218.3110713999995</v>
      </c>
      <c r="E60" s="237">
        <v>1324.2001532999998</v>
      </c>
      <c r="F60" s="237">
        <v>560.2697546999999</v>
      </c>
      <c r="G60" s="237">
        <v>244.4497516</v>
      </c>
      <c r="H60" s="237">
        <v>47894.4787429</v>
      </c>
    </row>
    <row r="61" spans="2:8" ht="12.75">
      <c r="B61" s="92" t="s">
        <v>745</v>
      </c>
      <c r="C61" s="237">
        <v>42219.9945387</v>
      </c>
      <c r="D61" s="237">
        <v>11806.2646016</v>
      </c>
      <c r="E61" s="237">
        <v>11970.3317511</v>
      </c>
      <c r="F61" s="237">
        <v>24137.9604966</v>
      </c>
      <c r="G61" s="237">
        <v>130.11488200000022</v>
      </c>
      <c r="H61" s="237">
        <v>90264.66627</v>
      </c>
    </row>
    <row r="62" spans="2:8" ht="12.75">
      <c r="B62" s="512" t="s">
        <v>40</v>
      </c>
      <c r="C62" s="94">
        <v>27285.6378291</v>
      </c>
      <c r="D62" s="94">
        <v>2800.0181742000004</v>
      </c>
      <c r="E62" s="94">
        <v>721.7727796</v>
      </c>
      <c r="F62" s="94">
        <v>2682.661268</v>
      </c>
      <c r="G62" s="94">
        <v>53.21618120000001</v>
      </c>
      <c r="H62" s="94">
        <v>33543.306232099996</v>
      </c>
    </row>
    <row r="63" spans="2:8" ht="12.75">
      <c r="B63" s="513" t="s">
        <v>105</v>
      </c>
      <c r="C63" s="96">
        <v>668773.2453021</v>
      </c>
      <c r="D63" s="96">
        <v>79303.48485380001</v>
      </c>
      <c r="E63" s="96">
        <v>79013.8505803</v>
      </c>
      <c r="F63" s="96">
        <v>162405.305183</v>
      </c>
      <c r="G63" s="96">
        <v>40010.0172244</v>
      </c>
      <c r="H63" s="96">
        <v>1029505.9031436</v>
      </c>
    </row>
    <row r="64" spans="2:8" ht="12.75">
      <c r="B64" s="219"/>
      <c r="C64" s="79">
        <v>0</v>
      </c>
      <c r="D64" s="79">
        <v>0</v>
      </c>
      <c r="E64" s="79">
        <v>0</v>
      </c>
      <c r="F64" s="79">
        <v>0</v>
      </c>
      <c r="G64" s="79">
        <v>0</v>
      </c>
      <c r="H64" s="79">
        <v>0</v>
      </c>
    </row>
    <row r="65" spans="2:8" ht="24">
      <c r="B65" s="219" t="s">
        <v>292</v>
      </c>
      <c r="C65" s="237">
        <v>130156.30051639999</v>
      </c>
      <c r="D65" s="237">
        <v>4006.6661071000003</v>
      </c>
      <c r="E65" s="237">
        <v>22074.8000316</v>
      </c>
      <c r="F65" s="237">
        <v>22285.1439654</v>
      </c>
      <c r="G65" s="237">
        <v>10.477044599999997</v>
      </c>
      <c r="H65" s="237">
        <v>178533.3876651</v>
      </c>
    </row>
    <row r="66" spans="2:8" ht="24">
      <c r="B66" s="512" t="s">
        <v>293</v>
      </c>
      <c r="C66" s="514">
        <v>103849.1187446</v>
      </c>
      <c r="D66" s="514">
        <v>24.7733443</v>
      </c>
      <c r="E66" s="514">
        <v>0</v>
      </c>
      <c r="F66" s="514">
        <v>4432.814077200001</v>
      </c>
      <c r="G66" s="514">
        <v>0</v>
      </c>
      <c r="H66" s="514">
        <v>108306.7061661</v>
      </c>
    </row>
    <row r="67" spans="2:8" ht="12.75">
      <c r="B67" s="513" t="s">
        <v>599</v>
      </c>
      <c r="C67" s="246">
        <v>234005.419261</v>
      </c>
      <c r="D67" s="246">
        <v>4031.4394514000005</v>
      </c>
      <c r="E67" s="246">
        <v>22074.8000316</v>
      </c>
      <c r="F67" s="246">
        <v>26717.9580426</v>
      </c>
      <c r="G67" s="246">
        <v>10.477044599999997</v>
      </c>
      <c r="H67" s="246">
        <v>286840.0938312</v>
      </c>
    </row>
    <row r="68" spans="2:8" ht="12.75">
      <c r="B68" s="6"/>
      <c r="C68" s="246">
        <v>0</v>
      </c>
      <c r="D68" s="246">
        <v>0</v>
      </c>
      <c r="E68" s="246">
        <v>0</v>
      </c>
      <c r="F68" s="246">
        <v>0</v>
      </c>
      <c r="G68" s="246">
        <v>0</v>
      </c>
      <c r="H68" s="246">
        <v>0</v>
      </c>
    </row>
    <row r="69" spans="2:8" ht="12.75">
      <c r="B69" s="96" t="s">
        <v>294</v>
      </c>
      <c r="C69" s="246">
        <v>60932.0206101</v>
      </c>
      <c r="D69" s="246">
        <v>0</v>
      </c>
      <c r="E69" s="246">
        <v>0</v>
      </c>
      <c r="F69" s="246">
        <v>0</v>
      </c>
      <c r="G69" s="246">
        <v>0</v>
      </c>
      <c r="H69" s="246">
        <v>60932.0206101</v>
      </c>
    </row>
    <row r="70" spans="2:8" ht="12.75">
      <c r="B70" s="513"/>
      <c r="C70" s="79">
        <v>0</v>
      </c>
      <c r="D70" s="79">
        <v>0</v>
      </c>
      <c r="E70" s="79">
        <v>0</v>
      </c>
      <c r="F70" s="79">
        <v>0</v>
      </c>
      <c r="G70" s="79">
        <v>0</v>
      </c>
      <c r="H70" s="79">
        <v>0</v>
      </c>
    </row>
    <row r="71" spans="2:8" ht="12.75">
      <c r="B71" s="513" t="s">
        <v>151</v>
      </c>
      <c r="C71" s="96">
        <v>36763.5535996</v>
      </c>
      <c r="D71" s="96">
        <v>2412.4923253</v>
      </c>
      <c r="E71" s="96">
        <v>4899.5709259000005</v>
      </c>
      <c r="F71" s="96">
        <v>20710.0931686</v>
      </c>
      <c r="G71" s="96">
        <v>1.4003679999999998</v>
      </c>
      <c r="H71" s="96">
        <v>64787.11038740001</v>
      </c>
    </row>
    <row r="72" spans="2:8" ht="12.75">
      <c r="B72" s="219"/>
      <c r="C72" s="79">
        <v>0</v>
      </c>
      <c r="D72" s="79">
        <v>0</v>
      </c>
      <c r="E72" s="79">
        <v>0</v>
      </c>
      <c r="F72" s="96">
        <v>0</v>
      </c>
      <c r="G72" s="79">
        <v>0</v>
      </c>
      <c r="H72" s="79">
        <v>0</v>
      </c>
    </row>
    <row r="73" spans="2:8" ht="12.75">
      <c r="B73" s="219" t="s">
        <v>152</v>
      </c>
      <c r="C73" s="99">
        <v>477700.3486354</v>
      </c>
      <c r="D73" s="99">
        <v>2041.0828331</v>
      </c>
      <c r="E73" s="99">
        <v>49954.8262458</v>
      </c>
      <c r="F73" s="96">
        <v>0</v>
      </c>
      <c r="G73" s="99">
        <v>5635.223421199999</v>
      </c>
      <c r="H73" s="99">
        <v>535331.4811354999</v>
      </c>
    </row>
    <row r="74" spans="2:8" ht="12.75">
      <c r="B74" s="512" t="s">
        <v>40</v>
      </c>
      <c r="C74" s="94">
        <v>43498.7037216</v>
      </c>
      <c r="D74" s="94">
        <v>28887.711635900003</v>
      </c>
      <c r="E74" s="94">
        <v>8609.1876168</v>
      </c>
      <c r="F74" s="309">
        <v>5</v>
      </c>
      <c r="G74" s="94">
        <v>2680.4370389</v>
      </c>
      <c r="H74" s="94">
        <v>83681.0400132</v>
      </c>
    </row>
    <row r="75" spans="2:8" ht="12.75">
      <c r="B75" s="513" t="s">
        <v>153</v>
      </c>
      <c r="C75" s="96">
        <v>521199.052357</v>
      </c>
      <c r="D75" s="96">
        <v>30928.794469000004</v>
      </c>
      <c r="E75" s="96">
        <v>58564.013862600004</v>
      </c>
      <c r="F75" s="96">
        <v>5</v>
      </c>
      <c r="G75" s="96">
        <v>8315.6604601</v>
      </c>
      <c r="H75" s="96">
        <v>619012.5211487</v>
      </c>
    </row>
    <row r="76" spans="2:8" ht="12.75">
      <c r="B76" s="512"/>
      <c r="C76" s="94">
        <v>0</v>
      </c>
      <c r="D76" s="94">
        <v>0</v>
      </c>
      <c r="E76" s="94">
        <v>0</v>
      </c>
      <c r="F76" s="531">
        <v>0</v>
      </c>
      <c r="G76" s="531">
        <v>0</v>
      </c>
      <c r="H76" s="94">
        <v>0</v>
      </c>
    </row>
    <row r="77" spans="2:8" ht="13.5" thickBot="1">
      <c r="B77" s="509" t="s">
        <v>154</v>
      </c>
      <c r="C77" s="510">
        <v>1578833.1694861</v>
      </c>
      <c r="D77" s="510">
        <v>126370.36556290001</v>
      </c>
      <c r="E77" s="510">
        <v>165543.699836</v>
      </c>
      <c r="F77" s="510">
        <v>217664.23057179997</v>
      </c>
      <c r="G77" s="510">
        <v>63071.6172868</v>
      </c>
      <c r="H77" s="510">
        <v>2151483.0827436</v>
      </c>
    </row>
    <row r="78" spans="2:9" ht="12.75">
      <c r="B78" s="13"/>
      <c r="C78" s="13"/>
      <c r="D78" s="13"/>
      <c r="E78" s="13"/>
      <c r="F78" s="13"/>
      <c r="G78" s="13"/>
      <c r="H78" s="13"/>
      <c r="I78" s="13"/>
    </row>
    <row r="79" spans="2:9" ht="12.75">
      <c r="B79" s="6" t="s">
        <v>161</v>
      </c>
      <c r="C79" s="13"/>
      <c r="D79" s="13"/>
      <c r="E79" s="13"/>
      <c r="F79" s="13"/>
      <c r="G79" s="13"/>
      <c r="H79" s="13"/>
      <c r="I79" s="13"/>
    </row>
    <row r="82" ht="15">
      <c r="B82" s="78" t="s">
        <v>747</v>
      </c>
    </row>
    <row r="84" spans="2:9" ht="12.75">
      <c r="B84" s="535" t="s">
        <v>910</v>
      </c>
      <c r="C84" s="536"/>
      <c r="D84" s="536"/>
      <c r="E84" s="536"/>
      <c r="F84" s="536"/>
      <c r="G84" s="536"/>
      <c r="H84" s="536"/>
      <c r="I84" s="589"/>
    </row>
    <row r="85" spans="2:9" ht="25.5">
      <c r="B85" s="588" t="s">
        <v>12</v>
      </c>
      <c r="C85" s="534" t="s">
        <v>141</v>
      </c>
      <c r="D85" s="534" t="s">
        <v>249</v>
      </c>
      <c r="E85" s="534" t="s">
        <v>250</v>
      </c>
      <c r="F85" s="534" t="s">
        <v>748</v>
      </c>
      <c r="G85" s="534" t="s">
        <v>40</v>
      </c>
      <c r="H85" s="534" t="s">
        <v>32</v>
      </c>
      <c r="I85" s="590"/>
    </row>
    <row r="86" spans="2:8" ht="12.75">
      <c r="B86" s="48" t="s">
        <v>909</v>
      </c>
      <c r="C86" s="482">
        <v>526037</v>
      </c>
      <c r="D86" s="482">
        <v>282261</v>
      </c>
      <c r="E86" s="482">
        <v>83152</v>
      </c>
      <c r="F86" s="482">
        <v>208787</v>
      </c>
      <c r="G86" s="482">
        <v>53243</v>
      </c>
      <c r="H86" s="482">
        <v>1153480</v>
      </c>
    </row>
    <row r="87" spans="2:8" ht="12.75">
      <c r="B87" s="48" t="s">
        <v>830</v>
      </c>
      <c r="C87" s="482">
        <v>514866</v>
      </c>
      <c r="D87" s="482">
        <v>282713</v>
      </c>
      <c r="E87" s="482">
        <v>86456</v>
      </c>
      <c r="F87" s="482">
        <v>201768</v>
      </c>
      <c r="G87" s="482">
        <v>61850</v>
      </c>
      <c r="H87" s="482">
        <v>1147653</v>
      </c>
    </row>
  </sheetData>
  <sheetProtection/>
  <printOptions/>
  <pageMargins left="0.75" right="0.75" top="1" bottom="1" header="0.5" footer="0.5"/>
  <pageSetup fitToHeight="1" fitToWidth="1" horizontalDpi="600" verticalDpi="600" orientation="portrait" paperSize="9" scale="61" r:id="rId1"/>
  <headerFooter alignWithMargins="0">
    <oddFooter>&amp;L&amp;F &amp;A&amp;R&amp;D &amp;T</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80"/>
  <sheetViews>
    <sheetView showGridLines="0" showZeros="0" zoomScalePageLayoutView="0" workbookViewId="0" topLeftCell="A1">
      <selection activeCell="A1" sqref="A1"/>
    </sheetView>
  </sheetViews>
  <sheetFormatPr defaultColWidth="9.140625" defaultRowHeight="12.75"/>
  <cols>
    <col min="1" max="1" width="4.28125" style="30" customWidth="1"/>
    <col min="2" max="2" width="28.421875" style="48" customWidth="1"/>
    <col min="3" max="3" width="10.8515625" style="3" bestFit="1" customWidth="1"/>
    <col min="4" max="8" width="9.7109375" style="3" customWidth="1"/>
    <col min="9" max="16384" width="9.140625" style="3" customWidth="1"/>
  </cols>
  <sheetData>
    <row r="1" spans="1:8" ht="14.25">
      <c r="A1" s="547"/>
      <c r="B1" s="31"/>
      <c r="C1" s="32"/>
      <c r="D1" s="32"/>
      <c r="E1" s="32"/>
      <c r="F1" s="32"/>
      <c r="G1" s="32"/>
      <c r="H1" s="33"/>
    </row>
    <row r="2" spans="1:8" ht="15">
      <c r="A2" s="23"/>
      <c r="B2" s="44" t="s">
        <v>155</v>
      </c>
      <c r="C2" s="32"/>
      <c r="D2" s="32"/>
      <c r="E2" s="32"/>
      <c r="F2" s="32"/>
      <c r="G2" s="32"/>
      <c r="H2" s="33"/>
    </row>
    <row r="3" spans="1:8" ht="12.75">
      <c r="A3" s="23"/>
      <c r="B3" s="70"/>
      <c r="C3" s="32"/>
      <c r="D3" s="32"/>
      <c r="E3" s="32"/>
      <c r="F3" s="32"/>
      <c r="G3" s="32"/>
      <c r="H3" s="33"/>
    </row>
    <row r="4" spans="1:8" ht="12.75">
      <c r="A4" s="23"/>
      <c r="B4" s="86" t="s">
        <v>882</v>
      </c>
      <c r="C4" s="87"/>
      <c r="D4" s="88"/>
      <c r="E4" s="88"/>
      <c r="F4" s="88"/>
      <c r="G4" s="88"/>
      <c r="H4" s="88"/>
    </row>
    <row r="5" spans="1:8" ht="36">
      <c r="A5" s="23"/>
      <c r="B5" s="89" t="s">
        <v>12</v>
      </c>
      <c r="C5" s="90" t="s">
        <v>141</v>
      </c>
      <c r="D5" s="90" t="s">
        <v>743</v>
      </c>
      <c r="E5" s="90" t="s">
        <v>250</v>
      </c>
      <c r="F5" s="90" t="s">
        <v>744</v>
      </c>
      <c r="G5" s="90" t="s">
        <v>40</v>
      </c>
      <c r="H5" s="390" t="s">
        <v>32</v>
      </c>
    </row>
    <row r="6" spans="2:8" ht="12.75">
      <c r="B6" s="96" t="s">
        <v>142</v>
      </c>
      <c r="C6" s="246">
        <v>47326.7613595</v>
      </c>
      <c r="D6" s="246">
        <v>3443.150453800001</v>
      </c>
      <c r="E6" s="246">
        <v>560.8847173</v>
      </c>
      <c r="F6" s="246">
        <v>3688.3826831</v>
      </c>
      <c r="G6" s="246">
        <v>8184.182489800001</v>
      </c>
      <c r="H6" s="246">
        <v>63203.361703500006</v>
      </c>
    </row>
    <row r="7" spans="2:8" ht="12.75">
      <c r="B7" s="79"/>
      <c r="C7" s="237">
        <v>0</v>
      </c>
      <c r="D7" s="237">
        <v>0</v>
      </c>
      <c r="E7" s="109">
        <v>0</v>
      </c>
      <c r="F7" s="237">
        <v>0</v>
      </c>
      <c r="G7" s="237">
        <v>0</v>
      </c>
      <c r="H7" s="237">
        <v>0</v>
      </c>
    </row>
    <row r="8" spans="2:8" ht="12.75">
      <c r="B8" s="92" t="s">
        <v>143</v>
      </c>
      <c r="C8" s="237">
        <v>106456.8355334</v>
      </c>
      <c r="D8" s="237">
        <v>1847.8950278</v>
      </c>
      <c r="E8" s="237">
        <v>651.3815220000001</v>
      </c>
      <c r="F8" s="237">
        <v>4361.3072534</v>
      </c>
      <c r="G8" s="237">
        <v>5280.4852343</v>
      </c>
      <c r="H8" s="237">
        <v>118597.90457089998</v>
      </c>
    </row>
    <row r="9" spans="2:8" ht="12.75">
      <c r="B9" s="92" t="s">
        <v>144</v>
      </c>
      <c r="C9" s="237">
        <v>43700.8318657</v>
      </c>
      <c r="D9" s="237">
        <v>16449.7078441</v>
      </c>
      <c r="E9" s="237">
        <v>18054.945961999998</v>
      </c>
      <c r="F9" s="237">
        <v>2654.0169627</v>
      </c>
      <c r="G9" s="237">
        <v>5021.985078</v>
      </c>
      <c r="H9" s="237">
        <v>85881.48771249999</v>
      </c>
    </row>
    <row r="10" spans="2:8" ht="12.75">
      <c r="B10" s="92" t="s">
        <v>145</v>
      </c>
      <c r="C10" s="237">
        <v>20978.9229688</v>
      </c>
      <c r="D10" s="237">
        <v>4715.7589557</v>
      </c>
      <c r="E10" s="237">
        <v>8387.0864788</v>
      </c>
      <c r="F10" s="237">
        <v>4283.697732199999</v>
      </c>
      <c r="G10" s="237">
        <v>0.0041379999999975325</v>
      </c>
      <c r="H10" s="237">
        <v>38365.470273499996</v>
      </c>
    </row>
    <row r="11" spans="2:8" ht="12.75">
      <c r="B11" s="92" t="s">
        <v>146</v>
      </c>
      <c r="C11" s="237">
        <v>45963.1003901</v>
      </c>
      <c r="D11" s="237">
        <v>618.3289745000001</v>
      </c>
      <c r="E11" s="109">
        <v>412.5365509</v>
      </c>
      <c r="F11" s="237">
        <v>8.9567453</v>
      </c>
      <c r="G11" s="237">
        <v>5542.6814746</v>
      </c>
      <c r="H11" s="237">
        <v>52545.6041354</v>
      </c>
    </row>
    <row r="12" spans="2:8" ht="12.75">
      <c r="B12" s="92" t="s">
        <v>147</v>
      </c>
      <c r="C12" s="237">
        <v>118075.0309298</v>
      </c>
      <c r="D12" s="237">
        <v>5015.674903</v>
      </c>
      <c r="E12" s="237">
        <v>7027.1405813</v>
      </c>
      <c r="F12" s="237">
        <v>4400.4785889</v>
      </c>
      <c r="G12" s="237">
        <v>2879.8964529</v>
      </c>
      <c r="H12" s="237">
        <v>137398.2214559</v>
      </c>
    </row>
    <row r="13" spans="2:8" ht="12.75">
      <c r="B13" s="92" t="s">
        <v>148</v>
      </c>
      <c r="C13" s="237">
        <v>10299.1839617</v>
      </c>
      <c r="D13" s="237">
        <v>536.9808956</v>
      </c>
      <c r="E13" s="237">
        <v>1758.471083</v>
      </c>
      <c r="F13" s="237">
        <v>79.3131043</v>
      </c>
      <c r="G13" s="237">
        <v>342.29155219999996</v>
      </c>
      <c r="H13" s="237">
        <v>13016.2405968</v>
      </c>
    </row>
    <row r="14" spans="2:8" ht="12.75">
      <c r="B14" s="92" t="s">
        <v>149</v>
      </c>
      <c r="C14" s="237">
        <v>56867.7795155</v>
      </c>
      <c r="D14" s="237">
        <v>10637.5421896</v>
      </c>
      <c r="E14" s="237">
        <v>9956.181517500001</v>
      </c>
      <c r="F14" s="237">
        <v>3497.9269249000004</v>
      </c>
      <c r="G14" s="237">
        <v>10263.5645902</v>
      </c>
      <c r="H14" s="237">
        <v>91222.9947377</v>
      </c>
    </row>
    <row r="15" spans="2:8" ht="12.75">
      <c r="B15" s="92" t="s">
        <v>150</v>
      </c>
      <c r="C15" s="237">
        <v>12669.002429</v>
      </c>
      <c r="D15" s="237">
        <v>93.4767295</v>
      </c>
      <c r="E15" s="237">
        <v>7058.4626455</v>
      </c>
      <c r="F15" s="237">
        <v>10.9153741</v>
      </c>
      <c r="G15" s="237">
        <v>0.0016919000000008566</v>
      </c>
      <c r="H15" s="237">
        <v>19831.858870000004</v>
      </c>
    </row>
    <row r="16" spans="2:8" ht="12.75">
      <c r="B16" s="92" t="s">
        <v>319</v>
      </c>
      <c r="C16" s="237">
        <v>23142.4014193</v>
      </c>
      <c r="D16" s="237">
        <v>1240.033259</v>
      </c>
      <c r="E16" s="237">
        <v>710.1765463</v>
      </c>
      <c r="F16" s="237">
        <v>3.2135202</v>
      </c>
      <c r="G16" s="237">
        <v>68.50867149999999</v>
      </c>
      <c r="H16" s="237">
        <v>25164.3334163</v>
      </c>
    </row>
    <row r="17" spans="2:8" ht="12.75">
      <c r="B17" s="92" t="s">
        <v>745</v>
      </c>
      <c r="C17" s="237">
        <v>30191.2639745</v>
      </c>
      <c r="D17" s="237">
        <v>9924.585490500001</v>
      </c>
      <c r="E17" s="237">
        <v>5542.4633504</v>
      </c>
      <c r="F17" s="237">
        <v>1044.2828705</v>
      </c>
      <c r="G17" s="237">
        <v>68.66587560000002</v>
      </c>
      <c r="H17" s="237">
        <v>46771.26156150001</v>
      </c>
    </row>
    <row r="18" spans="2:8" ht="12.75">
      <c r="B18" s="512" t="s">
        <v>40</v>
      </c>
      <c r="C18" s="94">
        <v>16350.054627599999</v>
      </c>
      <c r="D18" s="94">
        <v>2412.9366944</v>
      </c>
      <c r="E18" s="94">
        <v>665.0217831</v>
      </c>
      <c r="F18" s="94">
        <v>2726.8968342</v>
      </c>
      <c r="G18" s="94">
        <v>28.2424876</v>
      </c>
      <c r="H18" s="94">
        <v>22183.1524269</v>
      </c>
    </row>
    <row r="19" spans="2:8" ht="12.75">
      <c r="B19" s="513" t="s">
        <v>105</v>
      </c>
      <c r="C19" s="96">
        <v>484694.40761540004</v>
      </c>
      <c r="D19" s="96">
        <v>53492.9209637</v>
      </c>
      <c r="E19" s="96">
        <v>60223.86802079999</v>
      </c>
      <c r="F19" s="96">
        <v>23071.005910699998</v>
      </c>
      <c r="G19" s="96">
        <v>29496.3272468</v>
      </c>
      <c r="H19" s="96">
        <v>650978.5297573999</v>
      </c>
    </row>
    <row r="20" spans="2:8" ht="12.75">
      <c r="B20" s="219"/>
      <c r="C20" s="79">
        <v>0</v>
      </c>
      <c r="D20" s="79">
        <v>0</v>
      </c>
      <c r="E20" s="79">
        <v>0</v>
      </c>
      <c r="F20" s="79">
        <v>0</v>
      </c>
      <c r="G20" s="79">
        <v>0</v>
      </c>
      <c r="H20" s="79">
        <v>0</v>
      </c>
    </row>
    <row r="21" spans="2:8" ht="24">
      <c r="B21" s="219" t="s">
        <v>292</v>
      </c>
      <c r="C21" s="237">
        <v>121059.34316789999</v>
      </c>
      <c r="D21" s="237">
        <v>1836.6845251999998</v>
      </c>
      <c r="E21" s="237">
        <v>21836.176715100002</v>
      </c>
      <c r="F21" s="237">
        <v>13294.529174399999</v>
      </c>
      <c r="G21" s="237">
        <v>549.2945196</v>
      </c>
      <c r="H21" s="237">
        <v>158576.02810219998</v>
      </c>
    </row>
    <row r="22" spans="2:8" ht="24">
      <c r="B22" s="512" t="s">
        <v>293</v>
      </c>
      <c r="C22" s="514">
        <v>92004.4519954</v>
      </c>
      <c r="D22" s="514">
        <v>19.7677717</v>
      </c>
      <c r="E22" s="514">
        <v>0</v>
      </c>
      <c r="F22" s="514">
        <v>4271.2493676</v>
      </c>
      <c r="G22" s="514">
        <v>0.019683199999999998</v>
      </c>
      <c r="H22" s="514">
        <v>96295.4888179</v>
      </c>
    </row>
    <row r="23" spans="2:8" ht="12.75">
      <c r="B23" s="513" t="s">
        <v>599</v>
      </c>
      <c r="C23" s="246">
        <v>213063.7951633</v>
      </c>
      <c r="D23" s="246">
        <v>1856.4522968999997</v>
      </c>
      <c r="E23" s="246">
        <v>21836.176715100002</v>
      </c>
      <c r="F23" s="246">
        <v>17565.778542</v>
      </c>
      <c r="G23" s="246">
        <v>549.3142028</v>
      </c>
      <c r="H23" s="246">
        <v>254871.51692010002</v>
      </c>
    </row>
    <row r="24" spans="2:8" ht="12.75">
      <c r="B24" s="47"/>
      <c r="C24" s="246">
        <v>0</v>
      </c>
      <c r="D24" s="246">
        <v>0</v>
      </c>
      <c r="E24" s="246">
        <v>0</v>
      </c>
      <c r="F24" s="246">
        <v>0</v>
      </c>
      <c r="G24" s="246">
        <v>0</v>
      </c>
      <c r="H24" s="246">
        <v>0</v>
      </c>
    </row>
    <row r="25" spans="2:8" ht="12.75">
      <c r="B25" s="96" t="s">
        <v>294</v>
      </c>
      <c r="C25" s="246">
        <v>59456.5132505</v>
      </c>
      <c r="D25" s="246">
        <v>0</v>
      </c>
      <c r="E25" s="246">
        <v>0</v>
      </c>
      <c r="F25" s="246">
        <v>0</v>
      </c>
      <c r="G25" s="246">
        <v>0</v>
      </c>
      <c r="H25" s="246">
        <v>59456.5132505</v>
      </c>
    </row>
    <row r="26" spans="2:8" ht="12.75">
      <c r="B26" s="513"/>
      <c r="C26" s="79">
        <v>0</v>
      </c>
      <c r="D26" s="79">
        <v>0</v>
      </c>
      <c r="E26" s="79">
        <v>0</v>
      </c>
      <c r="F26" s="79">
        <v>0</v>
      </c>
      <c r="G26" s="79">
        <v>0</v>
      </c>
      <c r="H26" s="79">
        <v>0</v>
      </c>
    </row>
    <row r="27" spans="2:8" ht="12.75">
      <c r="B27" s="513" t="s">
        <v>151</v>
      </c>
      <c r="C27" s="96">
        <v>14938.541293</v>
      </c>
      <c r="D27" s="96">
        <v>1653.1046059</v>
      </c>
      <c r="E27" s="96">
        <v>2299.9856646999997</v>
      </c>
      <c r="F27" s="96">
        <v>6800.0038077</v>
      </c>
      <c r="G27" s="96">
        <v>0</v>
      </c>
      <c r="H27" s="96">
        <v>25691.6353713</v>
      </c>
    </row>
    <row r="28" spans="2:8" ht="12.75">
      <c r="B28" s="219"/>
      <c r="C28" s="79">
        <v>0</v>
      </c>
      <c r="D28" s="79">
        <v>0</v>
      </c>
      <c r="E28" s="79">
        <v>0</v>
      </c>
      <c r="F28" s="79">
        <v>0</v>
      </c>
      <c r="G28" s="79">
        <v>0</v>
      </c>
      <c r="H28" s="79">
        <v>0</v>
      </c>
    </row>
    <row r="29" spans="2:8" ht="12.75">
      <c r="B29" s="219" t="s">
        <v>152</v>
      </c>
      <c r="C29" s="99">
        <v>456080.93527039996</v>
      </c>
      <c r="D29" s="99">
        <v>1730.6639456</v>
      </c>
      <c r="E29" s="99">
        <v>54862.698001</v>
      </c>
      <c r="F29" s="99">
        <v>0</v>
      </c>
      <c r="G29" s="99">
        <v>5880.4291551999995</v>
      </c>
      <c r="H29" s="99">
        <v>518554.72637219995</v>
      </c>
    </row>
    <row r="30" spans="2:8" ht="12.75">
      <c r="B30" s="512" t="s">
        <v>40</v>
      </c>
      <c r="C30" s="94">
        <v>24792.6469758</v>
      </c>
      <c r="D30" s="94">
        <v>9849.011631700001</v>
      </c>
      <c r="E30" s="94">
        <v>6972.4801221</v>
      </c>
      <c r="F30" s="94">
        <v>0.023114899999999997</v>
      </c>
      <c r="G30" s="94">
        <v>2599.2650487</v>
      </c>
      <c r="H30" s="94">
        <v>44213.426893200005</v>
      </c>
    </row>
    <row r="31" spans="2:8" ht="12.75">
      <c r="B31" s="513" t="s">
        <v>153</v>
      </c>
      <c r="C31" s="96">
        <v>480873.58224619995</v>
      </c>
      <c r="D31" s="96">
        <v>11579.6755773</v>
      </c>
      <c r="E31" s="96">
        <v>61835.1781231</v>
      </c>
      <c r="F31" s="96">
        <v>0.023114899999999997</v>
      </c>
      <c r="G31" s="96">
        <v>8479.694203899999</v>
      </c>
      <c r="H31" s="96">
        <v>562768.1532653999</v>
      </c>
    </row>
    <row r="32" spans="2:8" ht="12.75">
      <c r="B32" s="512"/>
      <c r="C32" s="94">
        <v>0</v>
      </c>
      <c r="D32" s="94">
        <v>0</v>
      </c>
      <c r="E32" s="94">
        <v>0</v>
      </c>
      <c r="F32" s="94">
        <v>0</v>
      </c>
      <c r="G32" s="94">
        <v>0</v>
      </c>
      <c r="H32" s="94">
        <v>0</v>
      </c>
    </row>
    <row r="33" spans="2:8" ht="13.5" thickBot="1">
      <c r="B33" s="98" t="s">
        <v>156</v>
      </c>
      <c r="C33" s="510">
        <v>1300353.6009279</v>
      </c>
      <c r="D33" s="510">
        <v>72025.30389760001</v>
      </c>
      <c r="E33" s="510">
        <v>146756.093241</v>
      </c>
      <c r="F33" s="510">
        <v>51125.194058400004</v>
      </c>
      <c r="G33" s="510">
        <v>46709.518143299996</v>
      </c>
      <c r="H33" s="510">
        <v>1616969.7102682001</v>
      </c>
    </row>
    <row r="34" spans="2:8" ht="12.75">
      <c r="B34" s="3"/>
      <c r="H34" s="3">
        <v>0</v>
      </c>
    </row>
    <row r="35" spans="2:8" ht="12.75">
      <c r="B35" s="97" t="s">
        <v>157</v>
      </c>
      <c r="C35" s="237"/>
      <c r="D35" s="237"/>
      <c r="E35" s="237"/>
      <c r="F35" s="237"/>
      <c r="G35" s="237"/>
      <c r="H35" s="237">
        <v>10149.9430816238</v>
      </c>
    </row>
    <row r="36" spans="2:8" ht="12.75">
      <c r="B36" s="97" t="s">
        <v>158</v>
      </c>
      <c r="C36" s="237"/>
      <c r="D36" s="237"/>
      <c r="E36" s="237"/>
      <c r="F36" s="237"/>
      <c r="G36" s="237"/>
      <c r="H36" s="237">
        <v>116118.20035726</v>
      </c>
    </row>
    <row r="37" spans="2:8" ht="12.75">
      <c r="B37" s="97" t="s">
        <v>159</v>
      </c>
      <c r="C37" s="237"/>
      <c r="D37" s="237"/>
      <c r="E37" s="237"/>
      <c r="F37" s="237"/>
      <c r="G37" s="237"/>
      <c r="H37" s="237">
        <v>-5520.06583135888</v>
      </c>
    </row>
    <row r="38" spans="2:8" ht="12.75">
      <c r="B38" s="97" t="s">
        <v>160</v>
      </c>
      <c r="C38" s="237"/>
      <c r="D38" s="237"/>
      <c r="E38" s="237"/>
      <c r="F38" s="237"/>
      <c r="G38" s="237"/>
      <c r="H38" s="237">
        <v>1737717.7878757252</v>
      </c>
    </row>
    <row r="39" spans="2:8" ht="13.5" thickBot="1">
      <c r="B39" s="508"/>
      <c r="C39" s="510"/>
      <c r="D39" s="510"/>
      <c r="E39" s="510"/>
      <c r="F39" s="510"/>
      <c r="G39" s="510"/>
      <c r="H39" s="511"/>
    </row>
    <row r="40" spans="2:7" ht="12.75">
      <c r="B40" s="3" t="s">
        <v>746</v>
      </c>
      <c r="C40" s="23"/>
      <c r="D40" s="23"/>
      <c r="E40" s="23"/>
      <c r="F40" s="23"/>
      <c r="G40" s="23"/>
    </row>
    <row r="41" spans="2:7" ht="12.75">
      <c r="B41" s="3"/>
      <c r="C41" s="23"/>
      <c r="D41" s="23"/>
      <c r="E41" s="23"/>
      <c r="F41" s="23"/>
      <c r="G41" s="23"/>
    </row>
    <row r="42" spans="2:7" ht="12.75">
      <c r="B42" s="3"/>
      <c r="C42" s="23"/>
      <c r="D42" s="23"/>
      <c r="E42" s="23"/>
      <c r="F42" s="23"/>
      <c r="G42" s="23"/>
    </row>
    <row r="43" spans="2:8" ht="12.75">
      <c r="B43" s="86" t="s">
        <v>664</v>
      </c>
      <c r="C43" s="87"/>
      <c r="D43" s="88"/>
      <c r="E43" s="88"/>
      <c r="F43" s="88"/>
      <c r="G43" s="88"/>
      <c r="H43" s="88"/>
    </row>
    <row r="44" spans="2:8" ht="36">
      <c r="B44" s="89" t="s">
        <v>12</v>
      </c>
      <c r="C44" s="90" t="s">
        <v>141</v>
      </c>
      <c r="D44" s="90" t="s">
        <v>743</v>
      </c>
      <c r="E44" s="90" t="s">
        <v>250</v>
      </c>
      <c r="F44" s="90" t="s">
        <v>744</v>
      </c>
      <c r="G44" s="90" t="s">
        <v>40</v>
      </c>
      <c r="H44" s="390" t="s">
        <v>32</v>
      </c>
    </row>
    <row r="45" spans="2:8" ht="12.75">
      <c r="B45" s="96" t="s">
        <v>142</v>
      </c>
      <c r="C45" s="246">
        <v>22854.5124415</v>
      </c>
      <c r="D45" s="246">
        <v>1986.2034852</v>
      </c>
      <c r="E45" s="246">
        <v>872.8064617</v>
      </c>
      <c r="F45" s="246">
        <v>4870.256404199999</v>
      </c>
      <c r="G45" s="246">
        <v>10921.244221699999</v>
      </c>
      <c r="H45" s="246">
        <v>41505.0230143</v>
      </c>
    </row>
    <row r="46" spans="2:8" ht="12.75">
      <c r="B46" s="79"/>
      <c r="C46" s="237">
        <v>0</v>
      </c>
      <c r="D46" s="237">
        <v>0</v>
      </c>
      <c r="E46" s="109">
        <v>0</v>
      </c>
      <c r="F46" s="237">
        <v>0</v>
      </c>
      <c r="G46" s="237">
        <v>0</v>
      </c>
      <c r="H46" s="237">
        <v>0</v>
      </c>
    </row>
    <row r="47" spans="2:8" ht="12.75">
      <c r="B47" s="92" t="s">
        <v>143</v>
      </c>
      <c r="C47" s="237">
        <v>51857.951951899995</v>
      </c>
      <c r="D47" s="237">
        <v>1722.3865349999999</v>
      </c>
      <c r="E47" s="237">
        <v>731.6636281000001</v>
      </c>
      <c r="F47" s="237">
        <v>12459.4778536</v>
      </c>
      <c r="G47" s="237">
        <v>3690.8441870000006</v>
      </c>
      <c r="H47" s="237">
        <v>70462.32415559998</v>
      </c>
    </row>
    <row r="48" spans="2:8" ht="12.75">
      <c r="B48" s="92" t="s">
        <v>144</v>
      </c>
      <c r="C48" s="237">
        <v>30045.5230697</v>
      </c>
      <c r="D48" s="237">
        <v>14791.7875188</v>
      </c>
      <c r="E48" s="237">
        <v>14432.4032895</v>
      </c>
      <c r="F48" s="237">
        <v>2288.7938302000002</v>
      </c>
      <c r="G48" s="237">
        <v>3881.0833167</v>
      </c>
      <c r="H48" s="237">
        <v>65439.59102489999</v>
      </c>
    </row>
    <row r="49" spans="2:8" ht="12.75">
      <c r="B49" s="92" t="s">
        <v>145</v>
      </c>
      <c r="C49" s="237">
        <v>13827.7946944</v>
      </c>
      <c r="D49" s="237">
        <v>4125.080094999999</v>
      </c>
      <c r="E49" s="237">
        <v>6670.5792902</v>
      </c>
      <c r="F49" s="237">
        <v>5335.1960859</v>
      </c>
      <c r="G49" s="237">
        <v>16.936400600000002</v>
      </c>
      <c r="H49" s="237">
        <v>29975.586566099995</v>
      </c>
    </row>
    <row r="50" spans="2:8" ht="12.75">
      <c r="B50" s="92" t="s">
        <v>146</v>
      </c>
      <c r="C50" s="237">
        <v>40534.12</v>
      </c>
      <c r="D50" s="237">
        <v>614.4135278</v>
      </c>
      <c r="E50" s="109">
        <v>376.7887028</v>
      </c>
      <c r="F50" s="237">
        <v>0.0190519</v>
      </c>
      <c r="G50" s="237">
        <v>5603.1061036</v>
      </c>
      <c r="H50" s="237">
        <v>47128.44738610001</v>
      </c>
    </row>
    <row r="51" spans="2:8" ht="12.75">
      <c r="B51" s="92" t="s">
        <v>147</v>
      </c>
      <c r="C51" s="237">
        <v>89019.3242013</v>
      </c>
      <c r="D51" s="237">
        <v>1875.5908499</v>
      </c>
      <c r="E51" s="237">
        <v>6170.9459984</v>
      </c>
      <c r="F51" s="237">
        <v>17589.229574899997</v>
      </c>
      <c r="G51" s="237">
        <v>2400.6840579000004</v>
      </c>
      <c r="H51" s="237">
        <v>117055.7746824</v>
      </c>
    </row>
    <row r="52" spans="2:8" ht="12.75">
      <c r="B52" s="92" t="s">
        <v>148</v>
      </c>
      <c r="C52" s="237">
        <v>10383.140670600002</v>
      </c>
      <c r="D52" s="237">
        <v>577.1916094000001</v>
      </c>
      <c r="E52" s="237">
        <v>1582.8041475</v>
      </c>
      <c r="F52" s="237">
        <v>66.5000672</v>
      </c>
      <c r="G52" s="237">
        <v>71.8134879</v>
      </c>
      <c r="H52" s="237">
        <v>12681.449982600003</v>
      </c>
    </row>
    <row r="53" spans="2:8" ht="12.75">
      <c r="B53" s="92" t="s">
        <v>149</v>
      </c>
      <c r="C53" s="237">
        <v>52153.942301799994</v>
      </c>
      <c r="D53" s="237">
        <v>7487.675833599999</v>
      </c>
      <c r="E53" s="237">
        <v>8640.8767236</v>
      </c>
      <c r="F53" s="237">
        <v>8073.2799331999995</v>
      </c>
      <c r="G53" s="237">
        <v>9277.1690029</v>
      </c>
      <c r="H53" s="237">
        <v>85632.9437951</v>
      </c>
    </row>
    <row r="54" spans="2:8" ht="12.75">
      <c r="B54" s="92" t="s">
        <v>150</v>
      </c>
      <c r="C54" s="237">
        <v>10920.2126271</v>
      </c>
      <c r="D54" s="237">
        <v>63.3619225</v>
      </c>
      <c r="E54" s="237">
        <v>6035.157012199999</v>
      </c>
      <c r="F54" s="237">
        <v>0</v>
      </c>
      <c r="G54" s="237">
        <v>0.0016385</v>
      </c>
      <c r="H54" s="237">
        <v>17018.7332003</v>
      </c>
    </row>
    <row r="55" spans="2:8" ht="12.75">
      <c r="B55" s="92" t="s">
        <v>319</v>
      </c>
      <c r="C55" s="237">
        <v>21641.0498327</v>
      </c>
      <c r="D55" s="237">
        <v>1128.1413547</v>
      </c>
      <c r="E55" s="237">
        <v>751.9106482000001</v>
      </c>
      <c r="F55" s="237">
        <v>319.81191699999994</v>
      </c>
      <c r="G55" s="237">
        <v>104.8264741</v>
      </c>
      <c r="H55" s="237">
        <v>23945.740226699996</v>
      </c>
    </row>
    <row r="56" spans="2:8" ht="12.75">
      <c r="B56" s="92" t="s">
        <v>745</v>
      </c>
      <c r="C56" s="237">
        <v>21346.472792800003</v>
      </c>
      <c r="D56" s="237">
        <v>10298.9160414</v>
      </c>
      <c r="E56" s="237">
        <v>6191.5597816</v>
      </c>
      <c r="F56" s="237">
        <v>6831.3892135</v>
      </c>
      <c r="G56" s="237">
        <v>51.53263440000001</v>
      </c>
      <c r="H56" s="237">
        <v>44719.8704637</v>
      </c>
    </row>
    <row r="57" spans="2:8" ht="12.75">
      <c r="B57" s="512" t="s">
        <v>40</v>
      </c>
      <c r="C57" s="94">
        <v>21685.6057406</v>
      </c>
      <c r="D57" s="94">
        <v>1884.262602</v>
      </c>
      <c r="E57" s="94">
        <v>656.6506000999999</v>
      </c>
      <c r="F57" s="94">
        <v>1930.9440782</v>
      </c>
      <c r="G57" s="94">
        <v>18.468986700000002</v>
      </c>
      <c r="H57" s="94">
        <v>26175.9320076</v>
      </c>
    </row>
    <row r="58" spans="2:8" ht="12.75">
      <c r="B58" s="513" t="s">
        <v>105</v>
      </c>
      <c r="C58" s="96">
        <v>363415.13788289996</v>
      </c>
      <c r="D58" s="96">
        <v>44568.8078901</v>
      </c>
      <c r="E58" s="96">
        <v>52241.339822199996</v>
      </c>
      <c r="F58" s="96">
        <v>54894.641605599994</v>
      </c>
      <c r="G58" s="96">
        <v>25116.466290300003</v>
      </c>
      <c r="H58" s="96">
        <v>540236.3934910999</v>
      </c>
    </row>
    <row r="59" spans="2:8" ht="12.75">
      <c r="B59" s="219"/>
      <c r="C59" s="79">
        <v>0</v>
      </c>
      <c r="D59" s="79">
        <v>0</v>
      </c>
      <c r="E59" s="79">
        <v>0</v>
      </c>
      <c r="F59" s="79">
        <v>0</v>
      </c>
      <c r="G59" s="79">
        <v>0</v>
      </c>
      <c r="H59" s="79">
        <v>0</v>
      </c>
    </row>
    <row r="60" spans="2:8" ht="24">
      <c r="B60" s="219" t="s">
        <v>292</v>
      </c>
      <c r="C60" s="237">
        <v>109410.3128706</v>
      </c>
      <c r="D60" s="237">
        <v>1935.4429038</v>
      </c>
      <c r="E60" s="237">
        <v>19970.638929499997</v>
      </c>
      <c r="F60" s="237">
        <v>20884.0986686</v>
      </c>
      <c r="G60" s="237">
        <v>0</v>
      </c>
      <c r="H60" s="237">
        <v>152200.49337249997</v>
      </c>
    </row>
    <row r="61" spans="2:8" ht="24">
      <c r="B61" s="512" t="s">
        <v>293</v>
      </c>
      <c r="C61" s="514">
        <v>89577.2556042</v>
      </c>
      <c r="D61" s="514">
        <v>18.6242153</v>
      </c>
      <c r="E61" s="514">
        <v>0</v>
      </c>
      <c r="F61" s="514">
        <v>4372.2601838</v>
      </c>
      <c r="G61" s="514">
        <v>0</v>
      </c>
      <c r="H61" s="514">
        <v>93968.14000330001</v>
      </c>
    </row>
    <row r="62" spans="2:8" ht="12.75">
      <c r="B62" s="513" t="s">
        <v>599</v>
      </c>
      <c r="C62" s="246">
        <v>198987.5684748</v>
      </c>
      <c r="D62" s="246">
        <v>1954.0671191000001</v>
      </c>
      <c r="E62" s="246">
        <v>19970.638929499997</v>
      </c>
      <c r="F62" s="246">
        <v>25256.3588524</v>
      </c>
      <c r="G62" s="246">
        <v>0</v>
      </c>
      <c r="H62" s="246">
        <v>246168.6333758</v>
      </c>
    </row>
    <row r="63" spans="2:8" ht="12.75">
      <c r="B63" s="47"/>
      <c r="C63" s="246">
        <v>0</v>
      </c>
      <c r="D63" s="246">
        <v>0</v>
      </c>
      <c r="E63" s="246">
        <v>0</v>
      </c>
      <c r="F63" s="246">
        <v>0</v>
      </c>
      <c r="G63" s="246">
        <v>0</v>
      </c>
      <c r="H63" s="246">
        <v>0</v>
      </c>
    </row>
    <row r="64" spans="2:8" ht="12.75">
      <c r="B64" s="96" t="s">
        <v>294</v>
      </c>
      <c r="C64" s="246">
        <v>55929.347323</v>
      </c>
      <c r="D64" s="246">
        <v>0</v>
      </c>
      <c r="E64" s="246">
        <v>0</v>
      </c>
      <c r="F64" s="246">
        <v>0</v>
      </c>
      <c r="G64" s="246">
        <v>0</v>
      </c>
      <c r="H64" s="246">
        <v>55929.347323</v>
      </c>
    </row>
    <row r="65" spans="2:8" ht="12.75">
      <c r="B65" s="513"/>
      <c r="C65" s="79">
        <v>0</v>
      </c>
      <c r="D65" s="79">
        <v>0</v>
      </c>
      <c r="E65" s="79">
        <v>0</v>
      </c>
      <c r="F65" s="79">
        <v>0</v>
      </c>
      <c r="G65" s="79">
        <v>0</v>
      </c>
      <c r="H65" s="79">
        <v>0</v>
      </c>
    </row>
    <row r="66" spans="2:8" ht="12.75">
      <c r="B66" s="513" t="s">
        <v>151</v>
      </c>
      <c r="C66" s="96">
        <v>17541.4495647</v>
      </c>
      <c r="D66" s="96">
        <v>1223.5913080000003</v>
      </c>
      <c r="E66" s="96">
        <v>2353.6241555999995</v>
      </c>
      <c r="F66" s="96">
        <v>16414.1977615</v>
      </c>
      <c r="G66" s="96">
        <v>0</v>
      </c>
      <c r="H66" s="96">
        <v>37532.8627898</v>
      </c>
    </row>
    <row r="67" spans="2:8" ht="12.75">
      <c r="B67" s="219"/>
      <c r="C67" s="79">
        <v>0</v>
      </c>
      <c r="D67" s="79">
        <v>0</v>
      </c>
      <c r="E67" s="79">
        <v>0</v>
      </c>
      <c r="F67" s="79">
        <v>0</v>
      </c>
      <c r="G67" s="79">
        <v>0</v>
      </c>
      <c r="H67" s="79">
        <v>0</v>
      </c>
    </row>
    <row r="68" spans="2:8" ht="12.75">
      <c r="B68" s="219" t="s">
        <v>152</v>
      </c>
      <c r="C68" s="99">
        <v>448886.1633329</v>
      </c>
      <c r="D68" s="99">
        <v>2041.0828331</v>
      </c>
      <c r="E68" s="99">
        <v>48841.02044570001</v>
      </c>
      <c r="F68" s="99">
        <v>0</v>
      </c>
      <c r="G68" s="99">
        <v>5116.7779113999995</v>
      </c>
      <c r="H68" s="99">
        <v>504885.04452309996</v>
      </c>
    </row>
    <row r="69" spans="2:8" ht="12.75">
      <c r="B69" s="512" t="s">
        <v>40</v>
      </c>
      <c r="C69" s="94">
        <v>24155.7528088</v>
      </c>
      <c r="D69" s="94">
        <v>8961.4061656</v>
      </c>
      <c r="E69" s="94">
        <v>6819.9238110999995</v>
      </c>
      <c r="F69" s="94">
        <v>4.7609998</v>
      </c>
      <c r="G69" s="94">
        <v>2478.9044879000003</v>
      </c>
      <c r="H69" s="94">
        <v>42420.7482732</v>
      </c>
    </row>
    <row r="70" spans="2:8" ht="12.75">
      <c r="B70" s="513" t="s">
        <v>153</v>
      </c>
      <c r="C70" s="96">
        <v>473041.9161417</v>
      </c>
      <c r="D70" s="96">
        <v>11002.488998699999</v>
      </c>
      <c r="E70" s="96">
        <v>55660.94425680001</v>
      </c>
      <c r="F70" s="96">
        <v>4.7609998</v>
      </c>
      <c r="G70" s="96">
        <v>7595.6823993</v>
      </c>
      <c r="H70" s="96">
        <v>547305.7927963001</v>
      </c>
    </row>
    <row r="71" spans="2:8" ht="12.75">
      <c r="B71" s="512"/>
      <c r="C71" s="94">
        <v>0</v>
      </c>
      <c r="D71" s="94">
        <v>0</v>
      </c>
      <c r="E71" s="94">
        <v>0</v>
      </c>
      <c r="F71" s="531">
        <v>0</v>
      </c>
      <c r="G71" s="531">
        <v>0</v>
      </c>
      <c r="H71" s="94">
        <v>0</v>
      </c>
    </row>
    <row r="72" spans="2:8" ht="13.5" thickBot="1">
      <c r="B72" s="98" t="s">
        <v>156</v>
      </c>
      <c r="C72" s="510">
        <v>1131769.9318286</v>
      </c>
      <c r="D72" s="510">
        <v>60735.1588011</v>
      </c>
      <c r="E72" s="510">
        <v>131099.3536258</v>
      </c>
      <c r="F72" s="510">
        <v>101440.2156235</v>
      </c>
      <c r="G72" s="510">
        <v>43633.392911300005</v>
      </c>
      <c r="H72" s="510">
        <v>1468678.0527903</v>
      </c>
    </row>
    <row r="73" spans="2:7" ht="12.75">
      <c r="B73" s="3"/>
      <c r="C73" s="23"/>
      <c r="D73" s="23"/>
      <c r="E73" s="23"/>
      <c r="F73" s="23"/>
      <c r="G73" s="23"/>
    </row>
    <row r="74" spans="2:8" ht="12.75">
      <c r="B74" s="97" t="s">
        <v>157</v>
      </c>
      <c r="C74" s="91"/>
      <c r="D74" s="91"/>
      <c r="E74" s="91"/>
      <c r="F74" s="91"/>
      <c r="G74" s="91"/>
      <c r="H74" s="237">
        <v>55.56562123</v>
      </c>
    </row>
    <row r="75" spans="2:8" ht="12.75">
      <c r="B75" s="97" t="s">
        <v>158</v>
      </c>
      <c r="C75" s="91"/>
      <c r="D75" s="91"/>
      <c r="E75" s="91"/>
      <c r="F75" s="91"/>
      <c r="G75" s="91"/>
      <c r="H75" s="237">
        <v>42230.7515111</v>
      </c>
    </row>
    <row r="76" spans="2:8" ht="12.75">
      <c r="B76" s="97" t="s">
        <v>216</v>
      </c>
      <c r="C76" s="91"/>
      <c r="D76" s="91"/>
      <c r="E76" s="91"/>
      <c r="F76" s="91"/>
      <c r="G76" s="91"/>
      <c r="H76" s="237">
        <v>13030.25490979448</v>
      </c>
    </row>
    <row r="77" spans="2:8" ht="12.75">
      <c r="B77" s="97" t="s">
        <v>159</v>
      </c>
      <c r="C77" s="91"/>
      <c r="D77" s="91"/>
      <c r="E77" s="91"/>
      <c r="F77" s="91"/>
      <c r="G77" s="91"/>
      <c r="H77" s="237">
        <v>-4476.4558493102795</v>
      </c>
    </row>
    <row r="78" spans="2:8" ht="13.5" thickBot="1">
      <c r="B78" s="508" t="s">
        <v>160</v>
      </c>
      <c r="C78" s="510"/>
      <c r="D78" s="510"/>
      <c r="E78" s="510"/>
      <c r="F78" s="510"/>
      <c r="G78" s="510"/>
      <c r="H78" s="510">
        <v>1519518.1689831144</v>
      </c>
    </row>
    <row r="79" spans="2:7" ht="12.75">
      <c r="B79" s="3"/>
      <c r="C79" s="23"/>
      <c r="D79" s="23"/>
      <c r="E79" s="23"/>
      <c r="F79" s="23"/>
      <c r="G79" s="23"/>
    </row>
    <row r="80" spans="2:7" ht="12.75">
      <c r="B80" s="6" t="s">
        <v>600</v>
      </c>
      <c r="C80" s="23"/>
      <c r="D80" s="23"/>
      <c r="E80" s="23"/>
      <c r="F80" s="23"/>
      <c r="G80" s="23"/>
    </row>
  </sheetData>
  <sheetProtection/>
  <printOptions/>
  <pageMargins left="0.75" right="0.75" top="1" bottom="1" header="0.5" footer="0.5"/>
  <pageSetup fitToHeight="1" fitToWidth="1" horizontalDpi="600" verticalDpi="600" orientation="portrait" paperSize="9" scale="64" r:id="rId1"/>
</worksheet>
</file>

<file path=xl/worksheets/sheet19.xml><?xml version="1.0" encoding="utf-8"?>
<worksheet xmlns="http://schemas.openxmlformats.org/spreadsheetml/2006/main" xmlns:r="http://schemas.openxmlformats.org/officeDocument/2006/relationships">
  <sheetPr>
    <pageSetUpPr fitToPage="1"/>
  </sheetPr>
  <dimension ref="A1:K37"/>
  <sheetViews>
    <sheetView showGridLines="0" showZeros="0" zoomScalePageLayoutView="0" workbookViewId="0" topLeftCell="A1">
      <selection activeCell="M14" sqref="M14"/>
    </sheetView>
  </sheetViews>
  <sheetFormatPr defaultColWidth="9.140625" defaultRowHeight="12.75"/>
  <cols>
    <col min="1" max="1" width="4.28125" style="30" customWidth="1"/>
    <col min="2" max="2" width="36.57421875" style="48" customWidth="1"/>
    <col min="3" max="3" width="9.7109375" style="3" customWidth="1"/>
    <col min="4" max="16384" width="9.140625" style="3" customWidth="1"/>
  </cols>
  <sheetData>
    <row r="1" spans="1:2" ht="14.25">
      <c r="A1" s="547"/>
      <c r="B1" s="31"/>
    </row>
    <row r="2" spans="1:2" ht="15">
      <c r="A2" s="23"/>
      <c r="B2" s="44" t="s">
        <v>140</v>
      </c>
    </row>
    <row r="3" spans="2:11" ht="12.75">
      <c r="B3" s="404"/>
      <c r="C3" s="137" t="s">
        <v>103</v>
      </c>
      <c r="D3" s="137" t="s">
        <v>100</v>
      </c>
      <c r="E3" s="137" t="s">
        <v>101</v>
      </c>
      <c r="F3" s="137" t="s">
        <v>102</v>
      </c>
      <c r="G3" s="137" t="s">
        <v>103</v>
      </c>
      <c r="H3" s="247" t="s">
        <v>100</v>
      </c>
      <c r="I3" s="137" t="s">
        <v>101</v>
      </c>
      <c r="J3" s="137" t="s">
        <v>102</v>
      </c>
      <c r="K3" s="137" t="s">
        <v>103</v>
      </c>
    </row>
    <row r="4" spans="2:11" ht="12.75">
      <c r="B4" s="405" t="s">
        <v>94</v>
      </c>
      <c r="C4" s="26">
        <v>2016</v>
      </c>
      <c r="D4" s="26">
        <v>2016</v>
      </c>
      <c r="E4" s="26">
        <v>2017</v>
      </c>
      <c r="F4" s="26">
        <v>2017</v>
      </c>
      <c r="G4" s="26">
        <v>2017</v>
      </c>
      <c r="H4" s="26">
        <v>2017</v>
      </c>
      <c r="I4" s="26">
        <v>2018</v>
      </c>
      <c r="J4" s="26">
        <v>2018</v>
      </c>
      <c r="K4" s="26">
        <v>2018</v>
      </c>
    </row>
    <row r="5" spans="2:11" ht="12.75">
      <c r="B5" s="406" t="s">
        <v>142</v>
      </c>
      <c r="C5" s="407">
        <v>139</v>
      </c>
      <c r="D5" s="407">
        <v>107</v>
      </c>
      <c r="E5" s="407">
        <v>126</v>
      </c>
      <c r="F5" s="407">
        <v>119</v>
      </c>
      <c r="G5" s="407">
        <v>116</v>
      </c>
      <c r="H5" s="407">
        <v>90</v>
      </c>
      <c r="I5" s="407">
        <v>133</v>
      </c>
      <c r="J5" s="407">
        <v>125</v>
      </c>
      <c r="K5" s="407">
        <v>117</v>
      </c>
    </row>
    <row r="6" spans="2:11" ht="12.75">
      <c r="B6" s="408"/>
      <c r="C6" s="409"/>
      <c r="D6" s="409"/>
      <c r="E6" s="409"/>
      <c r="F6" s="409"/>
      <c r="G6" s="409"/>
      <c r="H6" s="409"/>
      <c r="I6" s="409"/>
      <c r="J6" s="409"/>
      <c r="K6" s="409"/>
    </row>
    <row r="7" spans="2:11" ht="12.75">
      <c r="B7" s="406" t="s">
        <v>105</v>
      </c>
      <c r="C7" s="407">
        <v>1005</v>
      </c>
      <c r="D7" s="407">
        <f>SUM(D8:D11)</f>
        <v>1029</v>
      </c>
      <c r="E7" s="407">
        <f>SUM(E8:E11)</f>
        <v>1026</v>
      </c>
      <c r="F7" s="407">
        <v>1023</v>
      </c>
      <c r="G7" s="407">
        <v>1011</v>
      </c>
      <c r="H7" s="407">
        <f>SUM(H8:H11)</f>
        <v>1029</v>
      </c>
      <c r="I7" s="407">
        <v>1108</v>
      </c>
      <c r="J7" s="407">
        <v>1148</v>
      </c>
      <c r="K7" s="407">
        <v>1153</v>
      </c>
    </row>
    <row r="8" spans="2:11" ht="12.75">
      <c r="B8" s="408" t="s">
        <v>249</v>
      </c>
      <c r="C8" s="409">
        <v>737</v>
      </c>
      <c r="D8" s="409">
        <v>760</v>
      </c>
      <c r="E8" s="409">
        <v>753</v>
      </c>
      <c r="F8" s="409">
        <v>747</v>
      </c>
      <c r="G8" s="409">
        <v>739</v>
      </c>
      <c r="H8" s="409">
        <v>748</v>
      </c>
      <c r="I8" s="409">
        <v>890</v>
      </c>
      <c r="J8" s="409">
        <v>942</v>
      </c>
      <c r="K8" s="409">
        <v>956</v>
      </c>
    </row>
    <row r="9" spans="2:11" ht="12.75">
      <c r="B9" s="408" t="s">
        <v>136</v>
      </c>
      <c r="C9" s="409">
        <v>145</v>
      </c>
      <c r="D9" s="409">
        <v>143</v>
      </c>
      <c r="E9" s="409">
        <v>143</v>
      </c>
      <c r="F9" s="409">
        <v>144</v>
      </c>
      <c r="G9" s="409">
        <v>141</v>
      </c>
      <c r="H9" s="409">
        <v>143</v>
      </c>
      <c r="I9" s="409">
        <v>91</v>
      </c>
      <c r="J9" s="409">
        <v>75</v>
      </c>
      <c r="K9" s="409">
        <v>72</v>
      </c>
    </row>
    <row r="10" spans="2:11" ht="12.75">
      <c r="B10" s="408" t="s">
        <v>250</v>
      </c>
      <c r="C10" s="409">
        <v>68</v>
      </c>
      <c r="D10" s="409">
        <v>69</v>
      </c>
      <c r="E10" s="409">
        <v>70</v>
      </c>
      <c r="F10" s="409">
        <v>72</v>
      </c>
      <c r="G10" s="409">
        <v>74</v>
      </c>
      <c r="H10" s="409">
        <v>79</v>
      </c>
      <c r="I10" s="409">
        <v>84</v>
      </c>
      <c r="J10" s="409">
        <v>87</v>
      </c>
      <c r="K10" s="409">
        <v>83</v>
      </c>
    </row>
    <row r="11" spans="2:11" ht="12.75">
      <c r="B11" s="408" t="s">
        <v>40</v>
      </c>
      <c r="C11" s="409">
        <v>55</v>
      </c>
      <c r="D11" s="409">
        <v>57</v>
      </c>
      <c r="E11" s="409">
        <v>60</v>
      </c>
      <c r="F11" s="409">
        <v>60</v>
      </c>
      <c r="G11" s="409">
        <v>57</v>
      </c>
      <c r="H11" s="409">
        <v>59</v>
      </c>
      <c r="I11" s="409">
        <v>43</v>
      </c>
      <c r="J11" s="409">
        <v>44</v>
      </c>
      <c r="K11" s="409">
        <v>42</v>
      </c>
    </row>
    <row r="12" spans="2:11" ht="12.75">
      <c r="B12" s="408"/>
      <c r="C12" s="409"/>
      <c r="D12" s="409"/>
      <c r="E12" s="409"/>
      <c r="F12" s="409"/>
      <c r="G12" s="409"/>
      <c r="H12" s="409"/>
      <c r="I12" s="409"/>
      <c r="J12" s="409"/>
      <c r="K12" s="409"/>
    </row>
    <row r="13" spans="2:11" ht="12.75">
      <c r="B13" s="406" t="s">
        <v>292</v>
      </c>
      <c r="C13" s="407">
        <v>189</v>
      </c>
      <c r="D13" s="407">
        <f>SUM(D14:D17)</f>
        <v>185</v>
      </c>
      <c r="E13" s="407">
        <f>SUM(E14:E17)</f>
        <v>184</v>
      </c>
      <c r="F13" s="407">
        <v>179</v>
      </c>
      <c r="G13" s="407">
        <v>179</v>
      </c>
      <c r="H13" s="407">
        <f>SUM(H14:H17)</f>
        <v>179</v>
      </c>
      <c r="I13" s="407">
        <v>186</v>
      </c>
      <c r="J13" s="407">
        <v>191</v>
      </c>
      <c r="K13" s="407">
        <v>186</v>
      </c>
    </row>
    <row r="14" spans="2:11" ht="12.75">
      <c r="B14" s="408" t="s">
        <v>249</v>
      </c>
      <c r="C14" s="409">
        <v>135</v>
      </c>
      <c r="D14" s="409">
        <v>133</v>
      </c>
      <c r="E14" s="409">
        <v>133</v>
      </c>
      <c r="F14" s="409">
        <v>131</v>
      </c>
      <c r="G14" s="409">
        <v>133</v>
      </c>
      <c r="H14" s="409">
        <v>134</v>
      </c>
      <c r="I14" s="409">
        <v>144</v>
      </c>
      <c r="J14" s="409">
        <v>151</v>
      </c>
      <c r="K14" s="409">
        <v>148</v>
      </c>
    </row>
    <row r="15" spans="2:11" ht="12.75">
      <c r="B15" s="408" t="s">
        <v>136</v>
      </c>
      <c r="C15" s="409">
        <v>33</v>
      </c>
      <c r="D15" s="409">
        <v>32</v>
      </c>
      <c r="E15" s="409">
        <v>31</v>
      </c>
      <c r="F15" s="409">
        <v>28</v>
      </c>
      <c r="G15" s="409">
        <v>26</v>
      </c>
      <c r="H15" s="409">
        <v>23</v>
      </c>
      <c r="I15" s="409">
        <v>17</v>
      </c>
      <c r="J15" s="409">
        <v>15</v>
      </c>
      <c r="K15" s="409">
        <v>13</v>
      </c>
    </row>
    <row r="16" spans="2:11" ht="12.75">
      <c r="B16" s="408" t="s">
        <v>250</v>
      </c>
      <c r="C16" s="409">
        <v>21</v>
      </c>
      <c r="D16" s="409">
        <v>20</v>
      </c>
      <c r="E16" s="409">
        <v>20</v>
      </c>
      <c r="F16" s="409">
        <v>20</v>
      </c>
      <c r="G16" s="409">
        <v>20</v>
      </c>
      <c r="H16" s="409">
        <v>22</v>
      </c>
      <c r="I16" s="409">
        <v>24</v>
      </c>
      <c r="J16" s="409">
        <v>24</v>
      </c>
      <c r="K16" s="409">
        <v>24</v>
      </c>
    </row>
    <row r="17" spans="2:11" ht="12.75">
      <c r="B17" s="408" t="s">
        <v>40</v>
      </c>
      <c r="C17" s="409"/>
      <c r="D17" s="409"/>
      <c r="E17" s="409">
        <v>0</v>
      </c>
      <c r="F17" s="409"/>
      <c r="G17" s="409"/>
      <c r="H17" s="409">
        <v>0</v>
      </c>
      <c r="I17" s="409">
        <v>1</v>
      </c>
      <c r="J17" s="409">
        <v>1</v>
      </c>
      <c r="K17" s="409">
        <v>1</v>
      </c>
    </row>
    <row r="18" spans="2:11" ht="12.75">
      <c r="B18" s="408"/>
      <c r="C18" s="409"/>
      <c r="D18" s="409"/>
      <c r="E18" s="409"/>
      <c r="F18" s="409"/>
      <c r="G18" s="409"/>
      <c r="H18" s="409"/>
      <c r="I18" s="409"/>
      <c r="J18" s="409"/>
      <c r="K18" s="409"/>
    </row>
    <row r="19" spans="2:11" ht="12.75">
      <c r="B19" s="406" t="s">
        <v>293</v>
      </c>
      <c r="C19" s="407">
        <v>102</v>
      </c>
      <c r="D19" s="407">
        <f>SUM(D20:D23)</f>
        <v>109</v>
      </c>
      <c r="E19" s="407">
        <f>SUM(E20:E23)</f>
        <v>111</v>
      </c>
      <c r="F19" s="407">
        <v>108</v>
      </c>
      <c r="G19" s="407">
        <v>107</v>
      </c>
      <c r="H19" s="407">
        <f>SUM(H20:H23)</f>
        <v>108</v>
      </c>
      <c r="I19" s="407">
        <v>107</v>
      </c>
      <c r="J19" s="407">
        <v>109</v>
      </c>
      <c r="K19" s="407">
        <v>108</v>
      </c>
    </row>
    <row r="20" spans="2:11" ht="12.75">
      <c r="B20" s="408" t="s">
        <v>249</v>
      </c>
      <c r="C20" s="409">
        <v>96</v>
      </c>
      <c r="D20" s="409">
        <v>103</v>
      </c>
      <c r="E20" s="409">
        <v>106</v>
      </c>
      <c r="F20" s="409">
        <v>103</v>
      </c>
      <c r="G20" s="409">
        <v>103</v>
      </c>
      <c r="H20" s="409">
        <v>104</v>
      </c>
      <c r="I20" s="409">
        <v>102</v>
      </c>
      <c r="J20" s="409">
        <v>104</v>
      </c>
      <c r="K20" s="409">
        <v>104</v>
      </c>
    </row>
    <row r="21" spans="2:11" ht="12.75">
      <c r="B21" s="408" t="s">
        <v>136</v>
      </c>
      <c r="C21" s="409">
        <v>6</v>
      </c>
      <c r="D21" s="409">
        <v>6</v>
      </c>
      <c r="E21" s="409">
        <v>5</v>
      </c>
      <c r="F21" s="409">
        <v>5</v>
      </c>
      <c r="G21" s="409">
        <v>4</v>
      </c>
      <c r="H21" s="409">
        <v>4</v>
      </c>
      <c r="I21" s="409">
        <v>5</v>
      </c>
      <c r="J21" s="409">
        <v>5</v>
      </c>
      <c r="K21" s="409">
        <v>4</v>
      </c>
    </row>
    <row r="22" spans="2:11" ht="12.75">
      <c r="B22" s="408" t="s">
        <v>250</v>
      </c>
      <c r="C22" s="409"/>
      <c r="D22" s="409"/>
      <c r="E22" s="409">
        <v>0</v>
      </c>
      <c r="F22" s="409"/>
      <c r="G22" s="409"/>
      <c r="H22" s="409">
        <v>0</v>
      </c>
      <c r="I22" s="409">
        <v>0</v>
      </c>
      <c r="J22" s="409">
        <v>0</v>
      </c>
      <c r="K22" s="409">
        <v>0</v>
      </c>
    </row>
    <row r="23" spans="2:11" ht="12.75">
      <c r="B23" s="408" t="s">
        <v>40</v>
      </c>
      <c r="C23" s="409"/>
      <c r="D23" s="409"/>
      <c r="E23" s="409">
        <v>0</v>
      </c>
      <c r="F23" s="409"/>
      <c r="G23" s="409"/>
      <c r="H23" s="409">
        <v>0</v>
      </c>
      <c r="I23" s="409">
        <v>0</v>
      </c>
      <c r="J23" s="409">
        <v>0</v>
      </c>
      <c r="K23" s="409">
        <v>0</v>
      </c>
    </row>
    <row r="24" spans="2:11" ht="12.75">
      <c r="B24" s="408"/>
      <c r="C24" s="409"/>
      <c r="D24" s="409"/>
      <c r="E24" s="409"/>
      <c r="F24" s="409"/>
      <c r="G24" s="409"/>
      <c r="H24" s="409"/>
      <c r="I24" s="409"/>
      <c r="J24" s="409"/>
      <c r="K24" s="409"/>
    </row>
    <row r="25" spans="2:11" ht="12.75">
      <c r="B25" s="406" t="s">
        <v>294</v>
      </c>
      <c r="C25" s="407">
        <v>55</v>
      </c>
      <c r="D25" s="407">
        <v>54</v>
      </c>
      <c r="E25" s="407">
        <v>58</v>
      </c>
      <c r="F25" s="407">
        <v>59</v>
      </c>
      <c r="G25" s="407">
        <v>60</v>
      </c>
      <c r="H25" s="407">
        <v>61</v>
      </c>
      <c r="I25" s="407">
        <v>61</v>
      </c>
      <c r="J25" s="407">
        <v>62</v>
      </c>
      <c r="K25" s="407">
        <v>63</v>
      </c>
    </row>
    <row r="26" spans="2:11" ht="12.75">
      <c r="B26" s="406" t="s">
        <v>41</v>
      </c>
      <c r="C26" s="409"/>
      <c r="D26" s="409"/>
      <c r="E26" s="409"/>
      <c r="F26" s="409"/>
      <c r="G26" s="409"/>
      <c r="H26" s="409"/>
      <c r="I26" s="409"/>
      <c r="J26" s="409"/>
      <c r="K26" s="409"/>
    </row>
    <row r="27" spans="2:11" ht="12.75">
      <c r="B27" s="408"/>
      <c r="C27" s="407"/>
      <c r="D27" s="407"/>
      <c r="E27" s="407"/>
      <c r="F27" s="407"/>
      <c r="G27" s="407"/>
      <c r="H27" s="407"/>
      <c r="I27" s="407"/>
      <c r="J27" s="407"/>
      <c r="K27" s="407"/>
    </row>
    <row r="28" spans="2:11" ht="12.75">
      <c r="B28" s="406" t="s">
        <v>251</v>
      </c>
      <c r="C28" s="407">
        <v>67</v>
      </c>
      <c r="D28" s="407">
        <v>62</v>
      </c>
      <c r="E28" s="407">
        <v>57</v>
      </c>
      <c r="F28" s="407">
        <v>56</v>
      </c>
      <c r="G28" s="407">
        <v>55</v>
      </c>
      <c r="H28" s="407">
        <v>65</v>
      </c>
      <c r="I28" s="407">
        <v>55</v>
      </c>
      <c r="J28" s="407">
        <v>55</v>
      </c>
      <c r="K28" s="407">
        <v>53</v>
      </c>
    </row>
    <row r="29" spans="2:11" ht="12.75">
      <c r="B29" s="408"/>
      <c r="C29" s="409"/>
      <c r="D29" s="409"/>
      <c r="E29" s="409"/>
      <c r="F29" s="409"/>
      <c r="G29" s="409"/>
      <c r="H29" s="409"/>
      <c r="I29" s="409"/>
      <c r="J29" s="409"/>
      <c r="K29" s="409"/>
    </row>
    <row r="30" spans="2:11" ht="12.75">
      <c r="B30" s="406" t="s">
        <v>153</v>
      </c>
      <c r="C30" s="407">
        <v>596</v>
      </c>
      <c r="D30" s="407">
        <f>SUM(D31:D34)</f>
        <v>597</v>
      </c>
      <c r="E30" s="407">
        <f>SUM(E31:E34)</f>
        <v>605</v>
      </c>
      <c r="F30" s="407">
        <v>615</v>
      </c>
      <c r="G30" s="407">
        <v>625</v>
      </c>
      <c r="H30" s="407">
        <f>SUM(H31:H34)</f>
        <v>619</v>
      </c>
      <c r="I30" s="407">
        <v>627</v>
      </c>
      <c r="J30" s="407">
        <v>641</v>
      </c>
      <c r="K30" s="407">
        <v>639</v>
      </c>
    </row>
    <row r="31" spans="2:11" ht="12.75">
      <c r="B31" s="408" t="s">
        <v>249</v>
      </c>
      <c r="C31" s="409">
        <v>536</v>
      </c>
      <c r="D31" s="409">
        <v>536</v>
      </c>
      <c r="E31" s="409">
        <v>543</v>
      </c>
      <c r="F31" s="409">
        <v>553</v>
      </c>
      <c r="G31" s="409">
        <v>556</v>
      </c>
      <c r="H31" s="409">
        <v>552</v>
      </c>
      <c r="I31" s="409">
        <v>556</v>
      </c>
      <c r="J31" s="409">
        <v>563</v>
      </c>
      <c r="K31" s="409">
        <v>565</v>
      </c>
    </row>
    <row r="32" spans="2:11" ht="12.75" hidden="1">
      <c r="B32" s="408" t="s">
        <v>136</v>
      </c>
      <c r="C32" s="409"/>
      <c r="D32" s="409"/>
      <c r="E32" s="409">
        <v>0</v>
      </c>
      <c r="F32" s="409">
        <v>0</v>
      </c>
      <c r="G32" s="409"/>
      <c r="H32" s="409">
        <v>0</v>
      </c>
      <c r="I32" s="409">
        <v>0</v>
      </c>
      <c r="J32" s="409">
        <v>0</v>
      </c>
      <c r="K32" s="409">
        <v>0</v>
      </c>
    </row>
    <row r="33" spans="2:11" ht="12.75">
      <c r="B33" s="408" t="s">
        <v>250</v>
      </c>
      <c r="C33" s="409">
        <v>52</v>
      </c>
      <c r="D33" s="409">
        <v>53</v>
      </c>
      <c r="E33" s="409">
        <v>54</v>
      </c>
      <c r="F33" s="409">
        <v>55</v>
      </c>
      <c r="G33" s="409">
        <v>57</v>
      </c>
      <c r="H33" s="409">
        <v>59</v>
      </c>
      <c r="I33" s="409">
        <v>62</v>
      </c>
      <c r="J33" s="409">
        <v>65</v>
      </c>
      <c r="K33" s="409">
        <v>65</v>
      </c>
    </row>
    <row r="34" spans="2:11" ht="12.75">
      <c r="B34" s="505" t="s">
        <v>40</v>
      </c>
      <c r="C34" s="506">
        <v>8</v>
      </c>
      <c r="D34" s="506">
        <v>8</v>
      </c>
      <c r="E34" s="506">
        <v>8</v>
      </c>
      <c r="F34" s="506">
        <v>7</v>
      </c>
      <c r="G34" s="506">
        <v>12</v>
      </c>
      <c r="H34" s="506">
        <v>8</v>
      </c>
      <c r="I34" s="506">
        <v>9</v>
      </c>
      <c r="J34" s="506">
        <v>13</v>
      </c>
      <c r="K34" s="506">
        <v>9</v>
      </c>
    </row>
    <row r="35" spans="2:11" ht="12.75">
      <c r="B35" s="406" t="s">
        <v>252</v>
      </c>
      <c r="C35" s="407">
        <v>2153</v>
      </c>
      <c r="D35" s="407">
        <f>+D5+D7+D13+D19+D25+D28+D30</f>
        <v>2143</v>
      </c>
      <c r="E35" s="407">
        <f>+E5+E7+E13+E19+E25+E28+E30</f>
        <v>2167</v>
      </c>
      <c r="F35" s="407">
        <v>2159</v>
      </c>
      <c r="G35" s="407">
        <f>G30+G28+G25+G19+G13+G7+G5</f>
        <v>2153</v>
      </c>
      <c r="H35" s="407">
        <f>+H5+H7+H13+H19+H25+H28+H30</f>
        <v>2151</v>
      </c>
      <c r="I35" s="407">
        <v>2277</v>
      </c>
      <c r="J35" s="407">
        <v>2331</v>
      </c>
      <c r="K35" s="407">
        <v>2319</v>
      </c>
    </row>
    <row r="36" spans="2:11" ht="12.75">
      <c r="B36" s="406"/>
      <c r="C36" s="155"/>
      <c r="D36" s="155"/>
      <c r="E36" s="155"/>
      <c r="F36" s="155"/>
      <c r="G36" s="155"/>
      <c r="H36" s="155"/>
      <c r="I36" s="155"/>
      <c r="J36" s="155"/>
      <c r="K36" s="155"/>
    </row>
    <row r="37" spans="2:11" ht="12.75">
      <c r="B37" s="507" t="s">
        <v>558</v>
      </c>
      <c r="C37" s="155"/>
      <c r="D37" s="155"/>
      <c r="E37" s="155"/>
      <c r="F37" s="155"/>
      <c r="G37" s="155"/>
      <c r="H37" s="155"/>
      <c r="I37" s="155"/>
      <c r="J37" s="155"/>
      <c r="K37" s="155"/>
    </row>
  </sheetData>
  <sheetProtection/>
  <printOptions/>
  <pageMargins left="0.75" right="0.75" top="1" bottom="1" header="0.5" footer="0.5"/>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J11"/>
  <sheetViews>
    <sheetView showGridLines="0" zoomScalePageLayoutView="0" workbookViewId="0" topLeftCell="A1">
      <selection activeCell="A1" sqref="A1"/>
    </sheetView>
  </sheetViews>
  <sheetFormatPr defaultColWidth="9.140625" defaultRowHeight="12.75"/>
  <cols>
    <col min="1" max="1" width="33.28125" style="3" customWidth="1"/>
    <col min="2" max="16384" width="9.140625" style="3" customWidth="1"/>
  </cols>
  <sheetData>
    <row r="1" ht="15">
      <c r="A1" s="19" t="s">
        <v>139</v>
      </c>
    </row>
    <row r="3" spans="1:10" ht="12.75">
      <c r="A3" s="28"/>
      <c r="B3" s="27" t="s">
        <v>2</v>
      </c>
      <c r="C3" s="27" t="s">
        <v>1</v>
      </c>
      <c r="D3" s="27" t="s">
        <v>53</v>
      </c>
      <c r="E3" s="27" t="s">
        <v>54</v>
      </c>
      <c r="F3" s="27" t="s">
        <v>2</v>
      </c>
      <c r="G3" s="27" t="s">
        <v>1</v>
      </c>
      <c r="H3" s="27" t="s">
        <v>53</v>
      </c>
      <c r="I3" s="27" t="s">
        <v>54</v>
      </c>
      <c r="J3" s="27" t="s">
        <v>2</v>
      </c>
    </row>
    <row r="4" spans="1:10" ht="12.75">
      <c r="A4" s="29"/>
      <c r="B4" s="26">
        <v>2016</v>
      </c>
      <c r="C4" s="26">
        <v>2016</v>
      </c>
      <c r="D4" s="26">
        <v>2017</v>
      </c>
      <c r="E4" s="26">
        <v>2017</v>
      </c>
      <c r="F4" s="26">
        <v>2017</v>
      </c>
      <c r="G4" s="26">
        <v>2017</v>
      </c>
      <c r="H4" s="26">
        <v>2018</v>
      </c>
      <c r="I4" s="26">
        <v>2018</v>
      </c>
      <c r="J4" s="26">
        <v>2018</v>
      </c>
    </row>
    <row r="5" spans="1:10" ht="12.75">
      <c r="A5" s="212" t="s">
        <v>475</v>
      </c>
      <c r="B5" s="125">
        <v>2073</v>
      </c>
      <c r="C5" s="125">
        <v>2063</v>
      </c>
      <c r="D5" s="125">
        <v>2065.91</v>
      </c>
      <c r="E5" s="125">
        <v>2049.55</v>
      </c>
      <c r="F5" s="125">
        <v>2031.2200000000003</v>
      </c>
      <c r="G5" s="125">
        <v>2028</v>
      </c>
      <c r="H5" s="125">
        <v>1971.446</v>
      </c>
      <c r="I5" s="125">
        <v>1993</v>
      </c>
      <c r="J5" s="125">
        <v>1990</v>
      </c>
    </row>
    <row r="6" spans="1:10" ht="12.75">
      <c r="A6" s="212" t="s">
        <v>476</v>
      </c>
      <c r="B6" s="125">
        <v>3608</v>
      </c>
      <c r="C6" s="125">
        <v>3551</v>
      </c>
      <c r="D6" s="125">
        <v>3510.45</v>
      </c>
      <c r="E6" s="125">
        <v>3548.92</v>
      </c>
      <c r="F6" s="125">
        <v>3484.7200000000003</v>
      </c>
      <c r="G6" s="125">
        <v>3548</v>
      </c>
      <c r="H6" s="125">
        <v>3559.31</v>
      </c>
      <c r="I6" s="125">
        <v>3606</v>
      </c>
      <c r="J6" s="125">
        <v>3583</v>
      </c>
    </row>
    <row r="7" spans="1:10" ht="12.75">
      <c r="A7" s="212" t="s">
        <v>33</v>
      </c>
      <c r="B7" s="125">
        <v>2552</v>
      </c>
      <c r="C7" s="125">
        <v>2484</v>
      </c>
      <c r="D7" s="125">
        <v>2432.83</v>
      </c>
      <c r="E7" s="125">
        <v>1481.6</v>
      </c>
      <c r="F7" s="125">
        <v>1450.66</v>
      </c>
      <c r="G7" s="125">
        <v>1491</v>
      </c>
      <c r="H7" s="125">
        <v>1471.73</v>
      </c>
      <c r="I7" s="571" t="s">
        <v>804</v>
      </c>
      <c r="J7" s="571">
        <v>1203</v>
      </c>
    </row>
    <row r="8" spans="1:10" ht="12.75">
      <c r="A8" s="212" t="s">
        <v>477</v>
      </c>
      <c r="B8" s="125">
        <v>1465</v>
      </c>
      <c r="C8" s="125">
        <v>1491</v>
      </c>
      <c r="D8" s="125">
        <v>1489.62</v>
      </c>
      <c r="E8" s="125">
        <v>2430.1400000000003</v>
      </c>
      <c r="F8" s="125">
        <v>2430.02</v>
      </c>
      <c r="G8" s="125">
        <v>2409</v>
      </c>
      <c r="H8" s="125">
        <v>2367.1400000000003</v>
      </c>
      <c r="I8" s="125">
        <v>2417</v>
      </c>
      <c r="J8" s="125">
        <v>2350</v>
      </c>
    </row>
    <row r="9" spans="1:10" ht="12.75">
      <c r="A9" s="213" t="s">
        <v>510</v>
      </c>
      <c r="B9" s="234">
        <v>5403</v>
      </c>
      <c r="C9" s="234">
        <v>5498</v>
      </c>
      <c r="D9" s="234">
        <v>5507.27</v>
      </c>
      <c r="E9" s="234">
        <v>5477.53</v>
      </c>
      <c r="F9" s="234">
        <v>5355.5599999999995</v>
      </c>
      <c r="G9" s="234">
        <v>5474</v>
      </c>
      <c r="H9" s="234">
        <v>5450.284101771001</v>
      </c>
      <c r="I9" s="234">
        <v>5453</v>
      </c>
      <c r="J9" s="234">
        <v>5405</v>
      </c>
    </row>
    <row r="10" spans="1:10" ht="12.75">
      <c r="A10" s="236" t="s">
        <v>332</v>
      </c>
      <c r="B10" s="125">
        <v>3798</v>
      </c>
      <c r="C10" s="125">
        <v>3878</v>
      </c>
      <c r="D10" s="125">
        <v>3821.75</v>
      </c>
      <c r="E10" s="125">
        <v>3792.2999999999997</v>
      </c>
      <c r="F10" s="125">
        <v>3690.46</v>
      </c>
      <c r="G10" s="125">
        <v>3784</v>
      </c>
      <c r="H10" s="125">
        <v>3750.2045508710003</v>
      </c>
      <c r="I10" s="125">
        <v>3775</v>
      </c>
      <c r="J10" s="125">
        <v>3762</v>
      </c>
    </row>
    <row r="11" spans="1:10" ht="12.75">
      <c r="A11" s="214" t="s">
        <v>126</v>
      </c>
      <c r="B11" s="235">
        <v>15101</v>
      </c>
      <c r="C11" s="235">
        <v>15087</v>
      </c>
      <c r="D11" s="235">
        <v>15006.08</v>
      </c>
      <c r="E11" s="235">
        <v>14987.739999999998</v>
      </c>
      <c r="F11" s="235">
        <v>14752.18</v>
      </c>
      <c r="G11" s="235">
        <v>14951</v>
      </c>
      <c r="H11" s="235">
        <v>14819.910101771002</v>
      </c>
      <c r="I11" s="235">
        <v>14695</v>
      </c>
      <c r="J11" s="235">
        <v>14531</v>
      </c>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G12"/>
  <sheetViews>
    <sheetView showGridLines="0" showZeros="0" zoomScalePageLayoutView="0" workbookViewId="0" topLeftCell="A1">
      <selection activeCell="A1" sqref="A1"/>
    </sheetView>
  </sheetViews>
  <sheetFormatPr defaultColWidth="9.140625" defaultRowHeight="12.75"/>
  <cols>
    <col min="1" max="1" width="4.28125" style="30" customWidth="1"/>
    <col min="2" max="2" width="36.00390625" style="48" customWidth="1"/>
    <col min="3" max="3" width="9.140625" style="3" bestFit="1" customWidth="1"/>
    <col min="4" max="4" width="13.8515625" style="3" bestFit="1" customWidth="1"/>
    <col min="5" max="5" width="18.421875" style="3" bestFit="1" customWidth="1"/>
    <col min="6" max="7" width="13.28125" style="3" bestFit="1" customWidth="1"/>
    <col min="8" max="10" width="10.7109375" style="3" customWidth="1"/>
    <col min="11" max="12" width="0" style="3" hidden="1" customWidth="1"/>
    <col min="13" max="16384" width="9.140625" style="3" customWidth="1"/>
  </cols>
  <sheetData>
    <row r="1" spans="1:2" ht="15">
      <c r="A1" s="546"/>
      <c r="B1" s="78" t="s">
        <v>108</v>
      </c>
    </row>
    <row r="3" spans="2:7" ht="12.75">
      <c r="B3" s="310" t="s">
        <v>114</v>
      </c>
      <c r="C3" s="311"/>
      <c r="D3" s="311"/>
      <c r="E3" s="311"/>
      <c r="F3" s="311"/>
      <c r="G3" s="311"/>
    </row>
    <row r="4" spans="2:7" ht="12.75">
      <c r="B4" s="312" t="s">
        <v>601</v>
      </c>
      <c r="C4" s="313" t="s">
        <v>115</v>
      </c>
      <c r="D4" s="313" t="s">
        <v>116</v>
      </c>
      <c r="E4" s="314" t="s">
        <v>885</v>
      </c>
      <c r="F4" s="315" t="s">
        <v>749</v>
      </c>
      <c r="G4" s="313" t="s">
        <v>602</v>
      </c>
    </row>
    <row r="5" spans="2:7" ht="12.75">
      <c r="B5" s="316" t="s">
        <v>117</v>
      </c>
      <c r="C5" s="533">
        <v>6000000</v>
      </c>
      <c r="D5" s="533">
        <v>41000000</v>
      </c>
      <c r="E5" s="533">
        <v>26000000</v>
      </c>
      <c r="F5" s="533">
        <v>17000000</v>
      </c>
      <c r="G5" s="533">
        <v>18000000</v>
      </c>
    </row>
    <row r="6" spans="2:7" ht="12.75">
      <c r="B6" s="316" t="s">
        <v>118</v>
      </c>
      <c r="C6" s="533">
        <v>13000000</v>
      </c>
      <c r="D6" s="533">
        <v>33000000</v>
      </c>
      <c r="E6" s="533">
        <v>22000000</v>
      </c>
      <c r="F6" s="533">
        <v>22000000</v>
      </c>
      <c r="G6" s="533">
        <v>47000000</v>
      </c>
    </row>
    <row r="7" spans="2:7" ht="12.75">
      <c r="B7" s="316" t="s">
        <v>119</v>
      </c>
      <c r="C7" s="533">
        <v>12000000</v>
      </c>
      <c r="D7" s="533">
        <v>77000000</v>
      </c>
      <c r="E7" s="533">
        <v>32000000</v>
      </c>
      <c r="F7" s="533">
        <v>33000000</v>
      </c>
      <c r="G7" s="533">
        <v>29000000</v>
      </c>
    </row>
    <row r="8" spans="2:7" ht="12.75">
      <c r="B8" s="316" t="s">
        <v>120</v>
      </c>
      <c r="C8" s="533">
        <v>17000000</v>
      </c>
      <c r="D8" s="533">
        <v>81000000</v>
      </c>
      <c r="E8" s="533">
        <v>24000000</v>
      </c>
      <c r="F8" s="533">
        <v>45000000</v>
      </c>
      <c r="G8" s="533">
        <v>28000000</v>
      </c>
    </row>
    <row r="9" spans="2:7" ht="12.75">
      <c r="B9" s="316" t="s">
        <v>121</v>
      </c>
      <c r="C9" s="533">
        <v>29000000</v>
      </c>
      <c r="D9" s="533">
        <v>83000000</v>
      </c>
      <c r="E9" s="533">
        <v>48000000</v>
      </c>
      <c r="F9" s="533">
        <v>50000000</v>
      </c>
      <c r="G9" s="533">
        <v>58000000</v>
      </c>
    </row>
    <row r="10" spans="2:7" ht="12.75">
      <c r="B10" s="316" t="s">
        <v>122</v>
      </c>
      <c r="C10" s="533">
        <v>14000000</v>
      </c>
      <c r="D10" s="533">
        <v>41000000</v>
      </c>
      <c r="E10" s="533">
        <v>18000000</v>
      </c>
      <c r="F10" s="533">
        <v>27000000</v>
      </c>
      <c r="G10" s="533">
        <v>19000000</v>
      </c>
    </row>
    <row r="11" spans="2:7" ht="12.75">
      <c r="B11" s="317" t="s">
        <v>123</v>
      </c>
      <c r="C11" s="537" t="s">
        <v>665</v>
      </c>
      <c r="D11" s="537" t="s">
        <v>665</v>
      </c>
      <c r="E11" s="538">
        <v>-100000000</v>
      </c>
      <c r="F11" s="538">
        <v>-105000000</v>
      </c>
      <c r="G11" s="538">
        <v>-108000000</v>
      </c>
    </row>
    <row r="12" spans="2:7" ht="12.75">
      <c r="B12" s="318" t="s">
        <v>32</v>
      </c>
      <c r="C12" s="539">
        <v>49000000</v>
      </c>
      <c r="D12" s="539">
        <v>131000000</v>
      </c>
      <c r="E12" s="539">
        <v>70000000</v>
      </c>
      <c r="F12" s="539">
        <v>89000000</v>
      </c>
      <c r="G12" s="539">
        <v>91000000</v>
      </c>
    </row>
  </sheetData>
  <sheetProtection/>
  <printOptions/>
  <pageMargins left="0.75" right="0.75" top="1" bottom="1" header="0.5" footer="0.5"/>
  <pageSetup fitToHeight="1" fitToWidth="1" horizontalDpi="600" verticalDpi="600" orientation="portrait" paperSize="9" scale="81" r:id="rId1"/>
</worksheet>
</file>

<file path=xl/worksheets/sheet21.xml><?xml version="1.0" encoding="utf-8"?>
<worksheet xmlns="http://schemas.openxmlformats.org/spreadsheetml/2006/main" xmlns:r="http://schemas.openxmlformats.org/officeDocument/2006/relationships">
  <sheetPr>
    <pageSetUpPr fitToPage="1"/>
  </sheetPr>
  <dimension ref="A1:H32"/>
  <sheetViews>
    <sheetView showGridLines="0" showZeros="0" tabSelected="1" zoomScalePageLayoutView="0" workbookViewId="0" topLeftCell="A1">
      <selection activeCell="A1" sqref="A1"/>
    </sheetView>
  </sheetViews>
  <sheetFormatPr defaultColWidth="9.140625" defaultRowHeight="12.75"/>
  <cols>
    <col min="1" max="1" width="4.28125" style="30" customWidth="1"/>
    <col min="2" max="2" width="21.7109375" style="48" customWidth="1"/>
    <col min="3" max="3" width="15.28125" style="3" bestFit="1" customWidth="1"/>
    <col min="4" max="8" width="12.7109375" style="3" customWidth="1"/>
    <col min="9" max="12" width="10.7109375" style="3" customWidth="1"/>
    <col min="13" max="13" width="17.00390625" style="45" bestFit="1" customWidth="1"/>
    <col min="14" max="14" width="12.7109375" style="3" bestFit="1" customWidth="1"/>
    <col min="15" max="16384" width="9.140625" style="3" customWidth="1"/>
  </cols>
  <sheetData>
    <row r="1" spans="1:2" ht="15">
      <c r="A1" s="546"/>
      <c r="B1" s="78" t="s">
        <v>66</v>
      </c>
    </row>
    <row r="2" spans="2:8" ht="12.75">
      <c r="B2" s="3"/>
      <c r="C2" s="50"/>
      <c r="D2" s="50"/>
      <c r="E2" s="50"/>
      <c r="F2" s="50"/>
      <c r="G2" s="50"/>
      <c r="H2" s="50"/>
    </row>
    <row r="3" spans="1:3" ht="15">
      <c r="A3" s="3"/>
      <c r="B3" s="19" t="s">
        <v>634</v>
      </c>
      <c r="C3" s="19" t="s">
        <v>886</v>
      </c>
    </row>
    <row r="4" spans="2:8" ht="12.75">
      <c r="B4" s="394" t="s">
        <v>253</v>
      </c>
      <c r="C4" s="395"/>
      <c r="D4" s="395"/>
      <c r="E4" s="395"/>
      <c r="F4" s="226"/>
      <c r="G4" s="226"/>
      <c r="H4" s="226"/>
    </row>
    <row r="5" spans="2:8" ht="24">
      <c r="B5" s="396" t="s">
        <v>94</v>
      </c>
      <c r="C5" s="230" t="s">
        <v>254</v>
      </c>
      <c r="D5" s="230" t="s">
        <v>105</v>
      </c>
      <c r="E5" s="230" t="s">
        <v>239</v>
      </c>
      <c r="F5" s="230" t="s">
        <v>474</v>
      </c>
      <c r="G5" s="230" t="s">
        <v>255</v>
      </c>
      <c r="H5" s="230" t="s">
        <v>32</v>
      </c>
    </row>
    <row r="6" spans="2:8" ht="12.75">
      <c r="B6" s="397" t="s">
        <v>256</v>
      </c>
      <c r="C6" s="398">
        <v>0.3372842653733975</v>
      </c>
      <c r="D6" s="398">
        <v>0.0011758461632111919</v>
      </c>
      <c r="E6" s="398">
        <v>0.3434917193425222</v>
      </c>
      <c r="F6" s="398">
        <v>0.028281647005232124</v>
      </c>
      <c r="G6" s="398">
        <v>0.0022363074740812897</v>
      </c>
      <c r="H6" s="399">
        <v>0.7124697853584444</v>
      </c>
    </row>
    <row r="7" spans="2:8" ht="12.75">
      <c r="B7" s="397" t="s">
        <v>257</v>
      </c>
      <c r="C7" s="398">
        <v>0.09184232308820885</v>
      </c>
      <c r="D7" s="398">
        <v>0.00010434661230176461</v>
      </c>
      <c r="E7" s="398">
        <v>0.0009072250387328593</v>
      </c>
      <c r="F7" s="398"/>
      <c r="G7" s="398">
        <v>0.0010766647148182983</v>
      </c>
      <c r="H7" s="399">
        <v>0.09393055945406176</v>
      </c>
    </row>
    <row r="8" spans="2:8" ht="12.75">
      <c r="B8" s="397" t="s">
        <v>258</v>
      </c>
      <c r="C8" s="398">
        <v>0.005005065100973889</v>
      </c>
      <c r="D8" s="398">
        <v>0.0006625539905943819</v>
      </c>
      <c r="E8" s="398"/>
      <c r="F8" s="398">
        <v>0.005390804980680226</v>
      </c>
      <c r="G8" s="398">
        <v>0.004811483342380301</v>
      </c>
      <c r="H8" s="399">
        <v>0.0158699074146288</v>
      </c>
    </row>
    <row r="9" spans="2:8" ht="12.75">
      <c r="B9" s="397" t="s">
        <v>259</v>
      </c>
      <c r="C9" s="398"/>
      <c r="D9" s="398">
        <v>0.005074059503779672</v>
      </c>
      <c r="E9" s="398"/>
      <c r="F9" s="398"/>
      <c r="G9" s="398">
        <v>0.001388058289557037</v>
      </c>
      <c r="H9" s="399">
        <v>0.006462117793336709</v>
      </c>
    </row>
    <row r="10" spans="2:8" ht="12.75">
      <c r="B10" s="397" t="s">
        <v>260</v>
      </c>
      <c r="C10" s="398"/>
      <c r="D10" s="398">
        <v>0.001710837595322963</v>
      </c>
      <c r="E10" s="398"/>
      <c r="F10" s="398"/>
      <c r="G10" s="398">
        <v>0.00013354965104590895</v>
      </c>
      <c r="H10" s="399">
        <v>0.001844387246368872</v>
      </c>
    </row>
    <row r="11" spans="2:8" ht="12.75">
      <c r="B11" s="397" t="s">
        <v>261</v>
      </c>
      <c r="C11" s="398"/>
      <c r="D11" s="398">
        <v>0.00010286628765332638</v>
      </c>
      <c r="E11" s="398"/>
      <c r="F11" s="398"/>
      <c r="G11" s="398"/>
      <c r="H11" s="399">
        <v>0.00010286628765332638</v>
      </c>
    </row>
    <row r="12" spans="2:8" ht="12.75">
      <c r="B12" s="225" t="s">
        <v>751</v>
      </c>
      <c r="C12" s="400">
        <v>0.09258006904442993</v>
      </c>
      <c r="D12" s="400">
        <v>0.017552238794685204</v>
      </c>
      <c r="E12" s="400">
        <v>0.0042572389646444945</v>
      </c>
      <c r="F12" s="400"/>
      <c r="G12" s="400">
        <v>0.054930829641746504</v>
      </c>
      <c r="H12" s="401">
        <v>0.16932037644550615</v>
      </c>
    </row>
    <row r="13" spans="2:8" ht="12.75">
      <c r="B13" s="402" t="s">
        <v>32</v>
      </c>
      <c r="C13" s="403">
        <v>0.5267117226070102</v>
      </c>
      <c r="D13" s="403">
        <v>0.026382748947548502</v>
      </c>
      <c r="E13" s="403">
        <v>0.34865618334589954</v>
      </c>
      <c r="F13" s="403">
        <v>0.03367245198591235</v>
      </c>
      <c r="G13" s="403">
        <v>0.06457689311362934</v>
      </c>
      <c r="H13" s="403">
        <v>1</v>
      </c>
    </row>
    <row r="14" spans="2:8" ht="12.75">
      <c r="B14" s="402"/>
      <c r="C14" s="403"/>
      <c r="D14" s="403"/>
      <c r="E14" s="403"/>
      <c r="F14" s="403"/>
      <c r="G14" s="403"/>
      <c r="H14" s="403"/>
    </row>
    <row r="15" spans="2:8" ht="15">
      <c r="B15" s="19"/>
      <c r="C15" s="395"/>
      <c r="D15" s="395"/>
      <c r="E15" s="226"/>
      <c r="F15" s="226"/>
      <c r="G15" s="226"/>
      <c r="H15" s="226"/>
    </row>
    <row r="16" spans="2:8" ht="12.75">
      <c r="B16" s="394" t="s">
        <v>262</v>
      </c>
      <c r="C16" s="395"/>
      <c r="D16" s="395"/>
      <c r="E16" s="395"/>
      <c r="F16" s="226"/>
      <c r="G16" s="226"/>
      <c r="H16" s="226"/>
    </row>
    <row r="17" spans="2:8" ht="24">
      <c r="B17" s="396" t="s">
        <v>94</v>
      </c>
      <c r="C17" s="230" t="s">
        <v>254</v>
      </c>
      <c r="D17" s="230" t="s">
        <v>105</v>
      </c>
      <c r="E17" s="230" t="s">
        <v>239</v>
      </c>
      <c r="F17" s="230" t="s">
        <v>474</v>
      </c>
      <c r="G17" s="230" t="s">
        <v>255</v>
      </c>
      <c r="H17" s="230" t="s">
        <v>32</v>
      </c>
    </row>
    <row r="18" spans="2:8" ht="12.75">
      <c r="B18" s="397" t="s">
        <v>41</v>
      </c>
      <c r="C18" s="504">
        <v>0.1013462613515957</v>
      </c>
      <c r="D18" s="504">
        <v>0.00038352734925179924</v>
      </c>
      <c r="E18" s="504">
        <v>0.15608633280251724</v>
      </c>
      <c r="F18" s="504"/>
      <c r="G18" s="504">
        <v>0.04642868768203419</v>
      </c>
      <c r="H18" s="403">
        <v>0.3042448091853989</v>
      </c>
    </row>
    <row r="19" spans="2:8" ht="12.75">
      <c r="B19" s="397" t="s">
        <v>136</v>
      </c>
      <c r="C19" s="504">
        <v>0.17320557187059005</v>
      </c>
      <c r="D19" s="504">
        <v>0.0011941876093843429</v>
      </c>
      <c r="E19" s="504">
        <v>0.0020834621162634463</v>
      </c>
      <c r="F19" s="504"/>
      <c r="G19" s="504">
        <v>0.0007544527979085809</v>
      </c>
      <c r="H19" s="403">
        <v>0.17723767439414642</v>
      </c>
    </row>
    <row r="20" spans="2:8" ht="12.75">
      <c r="B20" s="397" t="s">
        <v>43</v>
      </c>
      <c r="C20" s="504">
        <v>0.04242266641611137</v>
      </c>
      <c r="D20" s="504">
        <v>0.0009174378047481167</v>
      </c>
      <c r="E20" s="504">
        <v>0.10155239559143782</v>
      </c>
      <c r="F20" s="504"/>
      <c r="G20" s="504">
        <v>0.0005291930399114335</v>
      </c>
      <c r="H20" s="403">
        <v>0.14542169285220874</v>
      </c>
    </row>
    <row r="21" spans="2:8" ht="12.75">
      <c r="B21" s="397" t="s">
        <v>42</v>
      </c>
      <c r="C21" s="504">
        <v>0.06433773531391536</v>
      </c>
      <c r="D21" s="504">
        <v>0.00704902620956338</v>
      </c>
      <c r="E21" s="504">
        <v>0.04907994035090635</v>
      </c>
      <c r="F21" s="504"/>
      <c r="G21" s="504">
        <v>0.012136463541983401</v>
      </c>
      <c r="H21" s="403">
        <v>0.1326031654163685</v>
      </c>
    </row>
    <row r="22" spans="2:8" ht="12.75">
      <c r="B22" s="397" t="s">
        <v>44</v>
      </c>
      <c r="C22" s="504">
        <v>0.023262573252490173</v>
      </c>
      <c r="D22" s="504">
        <v>0.002352115956004335</v>
      </c>
      <c r="E22" s="504">
        <v>0.03985405248477482</v>
      </c>
      <c r="F22" s="504"/>
      <c r="G22" s="504">
        <v>0.001199506041959934</v>
      </c>
      <c r="H22" s="403">
        <v>0.06666824773522927</v>
      </c>
    </row>
    <row r="23" spans="2:8" ht="12.75">
      <c r="B23" s="397" t="s">
        <v>750</v>
      </c>
      <c r="C23" s="504">
        <v>0.011974096814552635</v>
      </c>
      <c r="D23" s="504"/>
      <c r="E23" s="504"/>
      <c r="F23" s="504"/>
      <c r="G23" s="504"/>
      <c r="H23" s="403">
        <v>0.011974096814552635</v>
      </c>
    </row>
    <row r="24" spans="2:8" ht="12.75">
      <c r="B24" s="397" t="s">
        <v>125</v>
      </c>
      <c r="C24" s="504">
        <v>0.058967047292160464</v>
      </c>
      <c r="D24" s="504">
        <v>0.0014356642761815584</v>
      </c>
      <c r="E24" s="504"/>
      <c r="F24" s="504"/>
      <c r="G24" s="504">
        <v>5.136525040227266E-05</v>
      </c>
      <c r="H24" s="403">
        <v>0.060454076818744304</v>
      </c>
    </row>
    <row r="25" spans="2:8" ht="12.75">
      <c r="B25" s="397" t="s">
        <v>551</v>
      </c>
      <c r="C25" s="504">
        <v>0.018123891071336093</v>
      </c>
      <c r="D25" s="504">
        <v>8.330866390643808E-06</v>
      </c>
      <c r="E25" s="504"/>
      <c r="F25" s="504">
        <v>0.03367245198591235</v>
      </c>
      <c r="G25" s="504"/>
      <c r="H25" s="403">
        <v>0.05180467392363909</v>
      </c>
    </row>
    <row r="26" spans="2:8" ht="12.75">
      <c r="B26" s="397" t="s">
        <v>290</v>
      </c>
      <c r="C26" s="504">
        <v>0.00308191502413636</v>
      </c>
      <c r="D26" s="504">
        <v>0.0007949913098682639</v>
      </c>
      <c r="E26" s="504"/>
      <c r="F26" s="504"/>
      <c r="G26" s="504">
        <v>0.0016485678411703665</v>
      </c>
      <c r="H26" s="403">
        <v>0.0055254741751749915</v>
      </c>
    </row>
    <row r="27" spans="2:8" ht="12.75">
      <c r="B27" s="397" t="s">
        <v>124</v>
      </c>
      <c r="C27" s="504"/>
      <c r="D27" s="504">
        <v>0.0003229064578336639</v>
      </c>
      <c r="E27" s="504"/>
      <c r="F27" s="504"/>
      <c r="G27" s="504">
        <v>0.0014233111386108305</v>
      </c>
      <c r="H27" s="403">
        <v>0.0017462175964444945</v>
      </c>
    </row>
    <row r="28" spans="2:8" ht="12.75">
      <c r="B28" s="397" t="s">
        <v>264</v>
      </c>
      <c r="C28" s="504"/>
      <c r="D28" s="504">
        <v>1.9246812436576864E-05</v>
      </c>
      <c r="E28" s="504"/>
      <c r="F28" s="504"/>
      <c r="G28" s="504"/>
      <c r="H28" s="403">
        <v>1.9246812436576864E-05</v>
      </c>
    </row>
    <row r="29" spans="2:8" ht="12.75">
      <c r="B29" s="397" t="s">
        <v>263</v>
      </c>
      <c r="C29" s="504"/>
      <c r="D29" s="504">
        <v>2.8538696731344935E-06</v>
      </c>
      <c r="E29" s="504"/>
      <c r="F29" s="504"/>
      <c r="G29" s="504">
        <v>2.5323068448320425E-05</v>
      </c>
      <c r="H29" s="403">
        <v>2.817693812145492E-05</v>
      </c>
    </row>
    <row r="30" spans="2:8" ht="12.75">
      <c r="B30" s="397" t="s">
        <v>265</v>
      </c>
      <c r="C30" s="398">
        <v>0.015055809874127255</v>
      </c>
      <c r="D30" s="398">
        <v>0.011733292970211175</v>
      </c>
      <c r="E30" s="398"/>
      <c r="F30" s="398"/>
      <c r="G30" s="398">
        <v>0.0003800227112000262</v>
      </c>
      <c r="H30" s="399">
        <v>0.027169125555538458</v>
      </c>
    </row>
    <row r="31" spans="2:8" ht="12.75">
      <c r="B31" s="225" t="s">
        <v>603</v>
      </c>
      <c r="C31" s="400">
        <v>0.014934154325994818</v>
      </c>
      <c r="D31" s="400">
        <v>0.00016916745600130135</v>
      </c>
      <c r="E31" s="400"/>
      <c r="F31" s="400"/>
      <c r="G31" s="400"/>
      <c r="H31" s="401">
        <v>0.01510332178199612</v>
      </c>
    </row>
    <row r="32" spans="2:8" ht="12.75">
      <c r="B32" s="397" t="s">
        <v>32</v>
      </c>
      <c r="C32" s="403">
        <v>0.5267117226070103</v>
      </c>
      <c r="D32" s="403">
        <v>0.02638274894754829</v>
      </c>
      <c r="E32" s="403">
        <v>0.3486561833458997</v>
      </c>
      <c r="F32" s="403">
        <v>0.03367245198591235</v>
      </c>
      <c r="G32" s="403">
        <v>0.06457689311362935</v>
      </c>
      <c r="H32" s="403">
        <v>1</v>
      </c>
    </row>
  </sheetData>
  <sheetProtection/>
  <printOptions/>
  <pageMargins left="0.75" right="0.75" top="1" bottom="1" header="0.5" footer="0.5"/>
  <pageSetup fitToHeight="1" fitToWidth="1" horizontalDpi="600" verticalDpi="600" orientation="portrait" paperSize="9" scale="84" r:id="rId1"/>
</worksheet>
</file>

<file path=xl/worksheets/sheet22.xml><?xml version="1.0" encoding="utf-8"?>
<worksheet xmlns="http://schemas.openxmlformats.org/spreadsheetml/2006/main" xmlns:r="http://schemas.openxmlformats.org/officeDocument/2006/relationships">
  <sheetPr>
    <pageSetUpPr fitToPage="1"/>
  </sheetPr>
  <dimension ref="A1:V21"/>
  <sheetViews>
    <sheetView showGridLines="0" showZeros="0" zoomScalePageLayoutView="0" workbookViewId="0" topLeftCell="A1">
      <selection activeCell="A1" sqref="A1"/>
    </sheetView>
  </sheetViews>
  <sheetFormatPr defaultColWidth="8.00390625" defaultRowHeight="12.75"/>
  <cols>
    <col min="1" max="1" width="2.421875" style="139" customWidth="1"/>
    <col min="2" max="2" width="29.8515625" style="139" customWidth="1"/>
    <col min="3" max="12" width="8.00390625" style="138" customWidth="1"/>
    <col min="13" max="13" width="8.421875" style="138" customWidth="1"/>
    <col min="14" max="20" width="8.00390625" style="138" customWidth="1"/>
    <col min="21" max="24" width="8.00390625" style="139" customWidth="1"/>
    <col min="25" max="25" width="0" style="139" hidden="1" customWidth="1"/>
    <col min="26" max="16384" width="8.00390625" style="139" customWidth="1"/>
  </cols>
  <sheetData>
    <row r="1" spans="1:2" ht="15">
      <c r="A1" s="545"/>
      <c r="B1" s="18" t="s">
        <v>752</v>
      </c>
    </row>
    <row r="2" ht="15">
      <c r="B2" s="18" t="s">
        <v>32</v>
      </c>
    </row>
    <row r="3" spans="2:20" ht="11.25">
      <c r="B3" s="141"/>
      <c r="M3" s="142"/>
      <c r="R3" s="140"/>
      <c r="S3" s="140"/>
      <c r="T3" s="140"/>
    </row>
    <row r="4" spans="2:22" ht="24">
      <c r="B4" s="100" t="s">
        <v>12</v>
      </c>
      <c r="C4" s="84" t="s">
        <v>512</v>
      </c>
      <c r="D4" s="84" t="s">
        <v>534</v>
      </c>
      <c r="E4" s="84" t="s">
        <v>565</v>
      </c>
      <c r="F4" s="84" t="s">
        <v>605</v>
      </c>
      <c r="G4" s="84" t="s">
        <v>618</v>
      </c>
      <c r="H4" s="84" t="s">
        <v>637</v>
      </c>
      <c r="I4" s="84" t="s">
        <v>679</v>
      </c>
      <c r="J4" s="84" t="s">
        <v>799</v>
      </c>
      <c r="K4" s="84" t="s">
        <v>861</v>
      </c>
      <c r="U4" s="138"/>
      <c r="V4" s="138"/>
    </row>
    <row r="5" spans="2:22" ht="12">
      <c r="B5" s="77" t="s">
        <v>14</v>
      </c>
      <c r="C5" s="99">
        <v>-29</v>
      </c>
      <c r="D5" s="99">
        <v>-306</v>
      </c>
      <c r="E5" s="99">
        <v>-190.50753793538902</v>
      </c>
      <c r="F5" s="99">
        <v>-75.589456160665</v>
      </c>
      <c r="G5" s="99">
        <v>114.82261953519401</v>
      </c>
      <c r="H5" s="99">
        <v>275.55751645109</v>
      </c>
      <c r="I5" s="99">
        <v>330.26661920328905</v>
      </c>
      <c r="J5" s="99">
        <v>160.434017590916</v>
      </c>
      <c r="K5" s="99">
        <v>-35.84851578885899</v>
      </c>
      <c r="U5" s="138"/>
      <c r="V5" s="138"/>
    </row>
    <row r="6" spans="2:22" ht="12">
      <c r="B6" s="77" t="s">
        <v>15</v>
      </c>
      <c r="C6" s="99">
        <v>-24</v>
      </c>
      <c r="D6" s="99">
        <v>-60</v>
      </c>
      <c r="E6" s="99">
        <v>-4.4015047689580005</v>
      </c>
      <c r="F6" s="99">
        <v>-2.3456107187940005</v>
      </c>
      <c r="G6" s="99">
        <v>-7.491473582085</v>
      </c>
      <c r="H6" s="99">
        <v>-13.010820164830001</v>
      </c>
      <c r="I6" s="99">
        <v>2.433706388547</v>
      </c>
      <c r="J6" s="99">
        <v>-28.743657914955005</v>
      </c>
      <c r="K6" s="99">
        <v>55.054746442814995</v>
      </c>
      <c r="U6" s="138"/>
      <c r="V6" s="138"/>
    </row>
    <row r="7" spans="2:22" ht="12">
      <c r="B7" s="77" t="s">
        <v>16</v>
      </c>
      <c r="C7" s="99">
        <v>254</v>
      </c>
      <c r="D7" s="99">
        <v>186</v>
      </c>
      <c r="E7" s="99">
        <v>571.2902460556099</v>
      </c>
      <c r="F7" s="99">
        <v>130.68068959539298</v>
      </c>
      <c r="G7" s="99">
        <v>178.759337069203</v>
      </c>
      <c r="H7" s="99">
        <v>187.349996817794</v>
      </c>
      <c r="I7" s="99">
        <v>57.510081927401004</v>
      </c>
      <c r="J7" s="99">
        <v>325.19157366700097</v>
      </c>
      <c r="K7" s="99">
        <v>362.853346153097</v>
      </c>
      <c r="U7" s="138"/>
      <c r="V7" s="138"/>
    </row>
    <row r="8" spans="2:22" ht="12">
      <c r="B8" s="82" t="s">
        <v>17</v>
      </c>
      <c r="C8" s="99">
        <v>98</v>
      </c>
      <c r="D8" s="99">
        <v>111</v>
      </c>
      <c r="E8" s="99">
        <v>97.14858733847198</v>
      </c>
      <c r="F8" s="99">
        <v>134.048156191009</v>
      </c>
      <c r="G8" s="99">
        <v>137.667504302719</v>
      </c>
      <c r="H8" s="99">
        <v>75.00705787716001</v>
      </c>
      <c r="I8" s="99">
        <v>89.74480866952</v>
      </c>
      <c r="J8" s="99">
        <v>-67.02240587039901</v>
      </c>
      <c r="K8" s="99">
        <v>73.4958151498</v>
      </c>
      <c r="U8" s="138"/>
      <c r="V8" s="138"/>
    </row>
    <row r="9" spans="2:22" ht="12">
      <c r="B9" s="110" t="s">
        <v>18</v>
      </c>
      <c r="C9" s="111">
        <v>299</v>
      </c>
      <c r="D9" s="111">
        <v>-69</v>
      </c>
      <c r="E9" s="111">
        <v>473.5297906897349</v>
      </c>
      <c r="F9" s="111">
        <v>186.79377890694298</v>
      </c>
      <c r="G9" s="111">
        <v>423.757987325031</v>
      </c>
      <c r="H9" s="111">
        <v>524.903750981214</v>
      </c>
      <c r="I9" s="111">
        <v>479.9552161887571</v>
      </c>
      <c r="J9" s="111">
        <v>389.85952747256295</v>
      </c>
      <c r="K9" s="111">
        <v>455.555391956853</v>
      </c>
      <c r="U9" s="138"/>
      <c r="V9" s="138"/>
    </row>
    <row r="10" spans="2:22" ht="12">
      <c r="B10" s="13" t="s">
        <v>19</v>
      </c>
      <c r="C10" s="99">
        <v>-1161</v>
      </c>
      <c r="D10" s="99">
        <v>-1274</v>
      </c>
      <c r="E10" s="99">
        <v>-1155.266559577428</v>
      </c>
      <c r="F10" s="99">
        <v>-1210.628550923911</v>
      </c>
      <c r="G10" s="99">
        <v>-1066.030487077441</v>
      </c>
      <c r="H10" s="99">
        <v>-1149.08382337076</v>
      </c>
      <c r="I10" s="99">
        <v>-1175.2286896220899</v>
      </c>
      <c r="J10" s="99">
        <v>-1234.26959560345</v>
      </c>
      <c r="K10" s="99">
        <v>-1189.81903152718</v>
      </c>
      <c r="U10" s="138"/>
      <c r="V10" s="138"/>
    </row>
    <row r="11" spans="2:22" ht="12">
      <c r="B11" s="101" t="s">
        <v>20</v>
      </c>
      <c r="C11" s="99">
        <v>999</v>
      </c>
      <c r="D11" s="99">
        <v>968</v>
      </c>
      <c r="E11" s="99">
        <v>980.0183177913859</v>
      </c>
      <c r="F11" s="99">
        <v>1022.7305966524071</v>
      </c>
      <c r="G11" s="99">
        <v>961.925635187073</v>
      </c>
      <c r="H11" s="99">
        <v>934.226669746231</v>
      </c>
      <c r="I11" s="99">
        <v>921.147262386939</v>
      </c>
      <c r="J11" s="99">
        <v>922.3759764128879</v>
      </c>
      <c r="K11" s="99">
        <v>939.4138324383571</v>
      </c>
      <c r="U11" s="138"/>
      <c r="V11" s="138"/>
    </row>
    <row r="12" spans="2:22" ht="36">
      <c r="B12" s="112" t="s">
        <v>21</v>
      </c>
      <c r="C12" s="99">
        <v>-149</v>
      </c>
      <c r="D12" s="99">
        <v>-146</v>
      </c>
      <c r="E12" s="99">
        <v>-137.852277437824</v>
      </c>
      <c r="F12" s="99">
        <v>-143.51192717591198</v>
      </c>
      <c r="G12" s="99">
        <v>-273.235691638564</v>
      </c>
      <c r="H12" s="99">
        <v>-179.047566013965</v>
      </c>
      <c r="I12" s="99">
        <v>-132.72040973781</v>
      </c>
      <c r="J12" s="99">
        <v>-134.409229127245</v>
      </c>
      <c r="K12" s="99">
        <v>-135.67934688157</v>
      </c>
      <c r="U12" s="138"/>
      <c r="V12" s="138"/>
    </row>
    <row r="13" spans="2:22" ht="12">
      <c r="B13" s="113" t="s">
        <v>22</v>
      </c>
      <c r="C13" s="111">
        <v>-311</v>
      </c>
      <c r="D13" s="111">
        <v>-452</v>
      </c>
      <c r="E13" s="111">
        <v>-313.1005192238662</v>
      </c>
      <c r="F13" s="111">
        <v>-331.40988144741584</v>
      </c>
      <c r="G13" s="111">
        <v>-377.34054352893196</v>
      </c>
      <c r="H13" s="111">
        <v>-393.90471963849404</v>
      </c>
      <c r="I13" s="111">
        <v>-386.8018369729608</v>
      </c>
      <c r="J13" s="111">
        <v>-446.30284831780705</v>
      </c>
      <c r="K13" s="111">
        <v>-386.0845459703929</v>
      </c>
      <c r="U13" s="138"/>
      <c r="V13" s="138"/>
    </row>
    <row r="14" spans="2:22" ht="12">
      <c r="B14" s="114" t="s">
        <v>23</v>
      </c>
      <c r="C14" s="115">
        <v>-12</v>
      </c>
      <c r="D14" s="115">
        <v>-521</v>
      </c>
      <c r="E14" s="115">
        <v>160.42927146586874</v>
      </c>
      <c r="F14" s="115">
        <v>-144.61610254047287</v>
      </c>
      <c r="G14" s="115">
        <v>46.417443796099064</v>
      </c>
      <c r="H14" s="115">
        <v>130.99903134271995</v>
      </c>
      <c r="I14" s="115">
        <v>93.15337921579629</v>
      </c>
      <c r="J14" s="115">
        <v>-56.4433208452441</v>
      </c>
      <c r="K14" s="115">
        <v>69.47084598646006</v>
      </c>
      <c r="U14" s="138"/>
      <c r="V14" s="138"/>
    </row>
    <row r="15" spans="2:22" ht="24">
      <c r="B15" s="116" t="s">
        <v>335</v>
      </c>
      <c r="C15" s="99">
        <v>1</v>
      </c>
      <c r="D15" s="99">
        <v>4.8954654437250005</v>
      </c>
      <c r="E15" s="99">
        <v>-1.7865152148649999</v>
      </c>
      <c r="F15" s="99">
        <v>1.714634274693</v>
      </c>
      <c r="G15" s="99">
        <v>0.767272840705</v>
      </c>
      <c r="H15" s="339">
        <v>0.050096198873</v>
      </c>
      <c r="I15" s="99">
        <v>0.057066388326</v>
      </c>
      <c r="J15" s="99">
        <v>0.149383038671</v>
      </c>
      <c r="K15" s="99">
        <v>-0.09297276411699999</v>
      </c>
      <c r="U15" s="138"/>
      <c r="V15" s="138"/>
    </row>
    <row r="16" spans="2:22" ht="12">
      <c r="B16" s="540" t="s">
        <v>689</v>
      </c>
      <c r="C16" s="99"/>
      <c r="D16" s="99"/>
      <c r="E16" s="99"/>
      <c r="F16" s="99"/>
      <c r="G16" s="99"/>
      <c r="H16" s="339"/>
      <c r="I16" s="99">
        <v>8.092983001824</v>
      </c>
      <c r="J16" s="99">
        <v>0.561068794601006</v>
      </c>
      <c r="K16" s="99">
        <v>4.317051841461001</v>
      </c>
      <c r="U16" s="138"/>
      <c r="V16" s="138"/>
    </row>
    <row r="17" spans="2:22" ht="12">
      <c r="B17" s="82" t="s">
        <v>24</v>
      </c>
      <c r="C17" s="99">
        <v>3</v>
      </c>
      <c r="D17" s="339">
        <v>0.11953448480000001</v>
      </c>
      <c r="E17" s="99">
        <v>1.809409743381</v>
      </c>
      <c r="F17" s="339">
        <v>0.11322004396</v>
      </c>
      <c r="G17" s="99">
        <v>1.3028084716589998</v>
      </c>
      <c r="H17" s="99">
        <v>1.118222749</v>
      </c>
      <c r="I17" s="99"/>
      <c r="J17" s="99"/>
      <c r="K17" s="99"/>
      <c r="U17" s="138"/>
      <c r="V17" s="138"/>
    </row>
    <row r="18" spans="2:22" ht="24">
      <c r="B18" s="379" t="s">
        <v>666</v>
      </c>
      <c r="C18" s="111">
        <v>-8</v>
      </c>
      <c r="D18" s="111">
        <v>-515.9850000714749</v>
      </c>
      <c r="E18" s="111">
        <v>160.45216599438473</v>
      </c>
      <c r="F18" s="111">
        <v>-142.78824822181986</v>
      </c>
      <c r="G18" s="111">
        <v>48.48752510846306</v>
      </c>
      <c r="H18" s="111">
        <v>132.16735029059296</v>
      </c>
      <c r="I18" s="111">
        <v>101.3034286059463</v>
      </c>
      <c r="J18" s="111">
        <v>-55.7328690119721</v>
      </c>
      <c r="K18" s="111">
        <v>73.69492506380406</v>
      </c>
      <c r="U18" s="138"/>
      <c r="V18" s="138"/>
    </row>
    <row r="19" spans="2:11" ht="12">
      <c r="B19" s="113"/>
      <c r="C19" s="111"/>
      <c r="D19" s="111"/>
      <c r="E19" s="111"/>
      <c r="F19" s="111"/>
      <c r="G19" s="111"/>
      <c r="H19" s="111"/>
      <c r="I19" s="111"/>
      <c r="J19" s="111"/>
      <c r="K19" s="111"/>
    </row>
    <row r="20" spans="2:11" ht="12">
      <c r="B20" s="380" t="s">
        <v>639</v>
      </c>
      <c r="C20" s="381">
        <v>0</v>
      </c>
      <c r="D20" s="381">
        <v>0</v>
      </c>
      <c r="E20" s="381">
        <v>0</v>
      </c>
      <c r="F20" s="381">
        <v>0</v>
      </c>
      <c r="G20" s="381">
        <v>0</v>
      </c>
      <c r="H20" s="115">
        <v>-1896.222</v>
      </c>
      <c r="I20" s="115">
        <v>0</v>
      </c>
      <c r="J20" s="115">
        <v>4506.16476</v>
      </c>
      <c r="K20" s="115">
        <v>0</v>
      </c>
    </row>
    <row r="21" spans="2:11" ht="12">
      <c r="B21" s="117" t="s">
        <v>25</v>
      </c>
      <c r="C21" s="117">
        <v>-8</v>
      </c>
      <c r="D21" s="117">
        <v>-515.9850000714749</v>
      </c>
      <c r="E21" s="117">
        <v>160.45216599438473</v>
      </c>
      <c r="F21" s="117">
        <v>-142.78824822181986</v>
      </c>
      <c r="G21" s="117">
        <v>48.48752510846306</v>
      </c>
      <c r="H21" s="117">
        <v>-1764.054649709407</v>
      </c>
      <c r="I21" s="117">
        <v>101.3034286059463</v>
      </c>
      <c r="J21" s="117">
        <v>4450.431890988028</v>
      </c>
      <c r="K21" s="117">
        <v>73.69492506380406</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L32"/>
  <sheetViews>
    <sheetView showGridLines="0" showZeros="0" zoomScalePageLayoutView="0" workbookViewId="0" topLeftCell="A1">
      <selection activeCell="A1" sqref="A1"/>
    </sheetView>
  </sheetViews>
  <sheetFormatPr defaultColWidth="8.00390625" defaultRowHeight="12.75"/>
  <cols>
    <col min="1" max="1" width="2.421875" style="139" customWidth="1"/>
    <col min="2" max="2" width="29.8515625" style="139" customWidth="1"/>
    <col min="3" max="22" width="8.00390625" style="139" customWidth="1"/>
    <col min="23" max="23" width="0" style="139" hidden="1" customWidth="1"/>
    <col min="24" max="16384" width="8.00390625" style="139" customWidth="1"/>
  </cols>
  <sheetData>
    <row r="1" spans="1:2" ht="15">
      <c r="A1" s="545"/>
      <c r="B1" s="18" t="s">
        <v>493</v>
      </c>
    </row>
    <row r="2" ht="15">
      <c r="B2" s="18" t="s">
        <v>32</v>
      </c>
    </row>
    <row r="3" spans="2:12" ht="24">
      <c r="B3" s="100" t="s">
        <v>12</v>
      </c>
      <c r="C3" s="84" t="s">
        <v>512</v>
      </c>
      <c r="D3" s="84" t="s">
        <v>534</v>
      </c>
      <c r="E3" s="84" t="s">
        <v>565</v>
      </c>
      <c r="F3" s="84" t="s">
        <v>605</v>
      </c>
      <c r="G3" s="84" t="s">
        <v>618</v>
      </c>
      <c r="H3" s="84" t="s">
        <v>637</v>
      </c>
      <c r="I3" s="84" t="s">
        <v>679</v>
      </c>
      <c r="J3" s="84" t="s">
        <v>799</v>
      </c>
      <c r="K3" s="84" t="s">
        <v>861</v>
      </c>
      <c r="L3" s="15"/>
    </row>
    <row r="4" spans="2:12" ht="12">
      <c r="B4" s="77" t="s">
        <v>14</v>
      </c>
      <c r="C4" s="99">
        <v>1935</v>
      </c>
      <c r="D4" s="99">
        <v>2202</v>
      </c>
      <c r="E4" s="99">
        <v>2043.44273719814</v>
      </c>
      <c r="F4" s="99">
        <v>2056.82503725005</v>
      </c>
      <c r="G4" s="99">
        <v>1971.3081784163398</v>
      </c>
      <c r="H4" s="99">
        <v>1971.82575670907</v>
      </c>
      <c r="I4" s="99">
        <v>1737.6022503235602</v>
      </c>
      <c r="J4" s="99">
        <v>2283.11333841265</v>
      </c>
      <c r="K4" s="99">
        <v>2180.50858951336</v>
      </c>
      <c r="L4" s="15"/>
    </row>
    <row r="5" spans="2:12" ht="12">
      <c r="B5" s="77" t="s">
        <v>15</v>
      </c>
      <c r="C5" s="99">
        <v>1444</v>
      </c>
      <c r="D5" s="99">
        <v>1690</v>
      </c>
      <c r="E5" s="99">
        <v>1529.65893454373</v>
      </c>
      <c r="F5" s="99">
        <v>1780.9722211525898</v>
      </c>
      <c r="G5" s="99">
        <v>1305.96003984097</v>
      </c>
      <c r="H5" s="99">
        <v>1618.95125710687</v>
      </c>
      <c r="I5" s="99">
        <v>1373.2541597264399</v>
      </c>
      <c r="J5" s="99">
        <v>1813.83020906078</v>
      </c>
      <c r="K5" s="99">
        <v>1444.53821170398</v>
      </c>
      <c r="L5" s="15"/>
    </row>
    <row r="6" spans="2:12" ht="12">
      <c r="B6" s="77" t="s">
        <v>16</v>
      </c>
      <c r="C6" s="99">
        <v>1050</v>
      </c>
      <c r="D6" s="99">
        <v>1219</v>
      </c>
      <c r="E6" s="99">
        <v>957.201055699324</v>
      </c>
      <c r="F6" s="99">
        <v>729.4813826683461</v>
      </c>
      <c r="G6" s="99">
        <v>912.5859605449859</v>
      </c>
      <c r="H6" s="99">
        <v>866.134086027013</v>
      </c>
      <c r="I6" s="99">
        <v>943.7375566760089</v>
      </c>
      <c r="J6" s="99">
        <v>766.09646586791</v>
      </c>
      <c r="K6" s="99">
        <v>772.389697410137</v>
      </c>
      <c r="L6" s="15"/>
    </row>
    <row r="7" spans="2:12" ht="12">
      <c r="B7" s="82" t="s">
        <v>17</v>
      </c>
      <c r="C7" s="99">
        <v>58</v>
      </c>
      <c r="D7" s="99">
        <v>137</v>
      </c>
      <c r="E7" s="99">
        <v>32.221304560642</v>
      </c>
      <c r="F7" s="99">
        <v>199.034530911703</v>
      </c>
      <c r="G7" s="99">
        <v>137.137727372755</v>
      </c>
      <c r="H7" s="99">
        <v>205.04419069436</v>
      </c>
      <c r="I7" s="99">
        <v>46.000428077484</v>
      </c>
      <c r="J7" s="99">
        <v>33.58669532610401</v>
      </c>
      <c r="K7" s="99">
        <v>29.695930654288</v>
      </c>
      <c r="L7" s="15"/>
    </row>
    <row r="8" spans="2:12" ht="12">
      <c r="B8" s="110" t="s">
        <v>18</v>
      </c>
      <c r="C8" s="111">
        <v>4487</v>
      </c>
      <c r="D8" s="111">
        <v>5248</v>
      </c>
      <c r="E8" s="111">
        <v>4562.5240320018365</v>
      </c>
      <c r="F8" s="111">
        <v>4766.313171982689</v>
      </c>
      <c r="G8" s="111">
        <v>4326.991906175051</v>
      </c>
      <c r="H8" s="111">
        <v>4661.955290537313</v>
      </c>
      <c r="I8" s="111">
        <v>4100.594394803493</v>
      </c>
      <c r="J8" s="111">
        <v>4896.626708667444</v>
      </c>
      <c r="K8" s="111">
        <v>4427.132429281765</v>
      </c>
      <c r="L8" s="15"/>
    </row>
    <row r="9" spans="2:12" ht="12">
      <c r="B9" s="13" t="s">
        <v>19</v>
      </c>
      <c r="C9" s="42">
        <v>-1000</v>
      </c>
      <c r="D9" s="42">
        <v>-1032</v>
      </c>
      <c r="E9" s="42">
        <v>-1019.36968411539</v>
      </c>
      <c r="F9" s="42">
        <v>-931.584225817848</v>
      </c>
      <c r="G9" s="42">
        <v>-951.431846993253</v>
      </c>
      <c r="H9" s="42">
        <v>-959.332011650386</v>
      </c>
      <c r="I9" s="42">
        <v>-913.840034093097</v>
      </c>
      <c r="J9" s="42">
        <v>-898.312821165222</v>
      </c>
      <c r="K9" s="42">
        <v>-1016.22669272994</v>
      </c>
      <c r="L9" s="15"/>
    </row>
    <row r="10" spans="2:12" ht="12">
      <c r="B10" s="101" t="s">
        <v>20</v>
      </c>
      <c r="C10" s="42">
        <v>-1242</v>
      </c>
      <c r="D10" s="42">
        <v>-1208</v>
      </c>
      <c r="E10" s="42">
        <v>-1244.80964138074</v>
      </c>
      <c r="F10" s="42">
        <v>-1294.49646309342</v>
      </c>
      <c r="G10" s="42">
        <v>-1241.5594519879498</v>
      </c>
      <c r="H10" s="42">
        <v>-1265.2804926166</v>
      </c>
      <c r="I10" s="42">
        <v>-1272.34143223657</v>
      </c>
      <c r="J10" s="42">
        <v>-1281.86874271786</v>
      </c>
      <c r="K10" s="42">
        <v>-1205.06659747251</v>
      </c>
      <c r="L10" s="15"/>
    </row>
    <row r="11" spans="2:12" ht="36">
      <c r="B11" s="112" t="s">
        <v>21</v>
      </c>
      <c r="C11" s="42">
        <v>-8</v>
      </c>
      <c r="D11" s="42">
        <v>-11</v>
      </c>
      <c r="E11" s="42">
        <v>-13.205118686702999</v>
      </c>
      <c r="F11" s="42">
        <v>-15.396956188488</v>
      </c>
      <c r="G11" s="42">
        <v>-14.872976763842</v>
      </c>
      <c r="H11" s="42">
        <v>-15.646947732554999</v>
      </c>
      <c r="I11" s="42">
        <v>-12.732712706371</v>
      </c>
      <c r="J11" s="42">
        <v>-12.979086213368</v>
      </c>
      <c r="K11" s="42">
        <v>-14.205908143383</v>
      </c>
      <c r="L11" s="15"/>
    </row>
    <row r="12" spans="2:12" ht="12">
      <c r="B12" s="113" t="s">
        <v>22</v>
      </c>
      <c r="C12" s="111">
        <v>-2250</v>
      </c>
      <c r="D12" s="111">
        <v>-2251</v>
      </c>
      <c r="E12" s="111">
        <v>-2277.384444182833</v>
      </c>
      <c r="F12" s="111">
        <v>-2241.477645099756</v>
      </c>
      <c r="G12" s="111">
        <v>-2207.864275745045</v>
      </c>
      <c r="H12" s="111">
        <v>-2240.259451999541</v>
      </c>
      <c r="I12" s="111">
        <v>-2198.9141790360377</v>
      </c>
      <c r="J12" s="111">
        <v>-2193.1606500964504</v>
      </c>
      <c r="K12" s="111">
        <v>-2235.499198345833</v>
      </c>
      <c r="L12" s="15"/>
    </row>
    <row r="13" spans="2:12" ht="12">
      <c r="B13" s="114" t="s">
        <v>23</v>
      </c>
      <c r="C13" s="115">
        <v>2237</v>
      </c>
      <c r="D13" s="115">
        <v>2997</v>
      </c>
      <c r="E13" s="115">
        <v>2285.1395878190037</v>
      </c>
      <c r="F13" s="115">
        <v>2524.8355268829328</v>
      </c>
      <c r="G13" s="115">
        <v>2119.127630430006</v>
      </c>
      <c r="H13" s="115">
        <v>2421.695838537772</v>
      </c>
      <c r="I13" s="115">
        <v>1901.6802157674551</v>
      </c>
      <c r="J13" s="115">
        <v>2703.466058570994</v>
      </c>
      <c r="K13" s="115">
        <v>2191.6332309359323</v>
      </c>
      <c r="L13" s="15"/>
    </row>
    <row r="14" spans="2:12" ht="24">
      <c r="B14" s="116" t="s">
        <v>335</v>
      </c>
      <c r="C14" s="339"/>
      <c r="D14" s="99">
        <v>-0.86839428322</v>
      </c>
      <c r="E14" s="99">
        <v>0.54102246</v>
      </c>
      <c r="F14" s="339"/>
      <c r="G14" s="339"/>
      <c r="H14" s="339"/>
      <c r="I14" s="99"/>
      <c r="J14" s="99"/>
      <c r="K14" s="99">
        <v>-0.035566364</v>
      </c>
      <c r="L14" s="15"/>
    </row>
    <row r="15" spans="2:12" ht="12">
      <c r="B15" s="540" t="s">
        <v>689</v>
      </c>
      <c r="C15" s="339"/>
      <c r="D15" s="99"/>
      <c r="E15" s="99"/>
      <c r="F15" s="339"/>
      <c r="G15" s="339"/>
      <c r="H15" s="339"/>
      <c r="I15" s="99">
        <v>-46.107483131200006</v>
      </c>
      <c r="J15" s="99">
        <v>-109.874734849381</v>
      </c>
      <c r="K15" s="99">
        <v>-286.794861971704</v>
      </c>
      <c r="L15" s="15"/>
    </row>
    <row r="16" spans="2:12" ht="12">
      <c r="B16" s="82" t="s">
        <v>24</v>
      </c>
      <c r="C16" s="99">
        <v>-103</v>
      </c>
      <c r="D16" s="99">
        <v>-200</v>
      </c>
      <c r="E16" s="99">
        <v>-143.724084389276</v>
      </c>
      <c r="F16" s="99">
        <v>-155.327061921255</v>
      </c>
      <c r="G16" s="99">
        <v>-209.738098675469</v>
      </c>
      <c r="H16" s="99">
        <v>-20.222063041</v>
      </c>
      <c r="I16" s="99"/>
      <c r="J16" s="99"/>
      <c r="K16" s="99"/>
      <c r="L16" s="15"/>
    </row>
    <row r="17" spans="2:12" ht="24">
      <c r="B17" s="379" t="s">
        <v>666</v>
      </c>
      <c r="C17" s="111">
        <v>2134</v>
      </c>
      <c r="D17" s="111">
        <v>2796</v>
      </c>
      <c r="E17" s="111">
        <v>2141.956525889728</v>
      </c>
      <c r="F17" s="111">
        <v>2369.866996132112</v>
      </c>
      <c r="G17" s="111">
        <v>1909.537118800103</v>
      </c>
      <c r="H17" s="111">
        <v>2401.5252226886278</v>
      </c>
      <c r="I17" s="111">
        <v>1855.6556098302551</v>
      </c>
      <c r="J17" s="111">
        <v>2593.7999269976126</v>
      </c>
      <c r="K17" s="111">
        <v>1904.8028026002285</v>
      </c>
      <c r="L17" s="15"/>
    </row>
    <row r="18" spans="2:12" ht="12">
      <c r="B18" s="113"/>
      <c r="C18" s="111"/>
      <c r="D18" s="111"/>
      <c r="E18" s="111"/>
      <c r="F18" s="111"/>
      <c r="G18" s="111"/>
      <c r="H18" s="111"/>
      <c r="I18" s="111"/>
      <c r="J18" s="111"/>
      <c r="K18" s="111"/>
      <c r="L18" s="15"/>
    </row>
    <row r="19" spans="2:12" ht="12">
      <c r="B19" s="380" t="s">
        <v>639</v>
      </c>
      <c r="C19" s="381">
        <v>0</v>
      </c>
      <c r="D19" s="381">
        <v>0</v>
      </c>
      <c r="E19" s="381">
        <v>0</v>
      </c>
      <c r="F19" s="381">
        <v>0</v>
      </c>
      <c r="G19" s="381">
        <v>0</v>
      </c>
      <c r="H19" s="381">
        <v>0</v>
      </c>
      <c r="I19" s="381">
        <v>0</v>
      </c>
      <c r="J19" s="381">
        <v>0</v>
      </c>
      <c r="K19" s="381">
        <v>0</v>
      </c>
      <c r="L19" s="15"/>
    </row>
    <row r="20" spans="2:12" ht="12">
      <c r="B20" s="117" t="s">
        <v>25</v>
      </c>
      <c r="C20" s="117">
        <v>2134</v>
      </c>
      <c r="D20" s="117">
        <v>2796.253329263084</v>
      </c>
      <c r="E20" s="117">
        <v>2141.956525889728</v>
      </c>
      <c r="F20" s="117">
        <v>2369.866996132112</v>
      </c>
      <c r="G20" s="117">
        <v>1909.537118800103</v>
      </c>
      <c r="H20" s="117">
        <v>2401.5252226886278</v>
      </c>
      <c r="I20" s="117">
        <v>1855.6556098302551</v>
      </c>
      <c r="J20" s="117">
        <v>2593.7999269976126</v>
      </c>
      <c r="K20" s="117">
        <v>1904.8028026002285</v>
      </c>
      <c r="L20" s="15"/>
    </row>
    <row r="21" spans="2:12" ht="12">
      <c r="B21" s="118"/>
      <c r="C21" s="118"/>
      <c r="D21" s="118"/>
      <c r="E21" s="118"/>
      <c r="F21" s="118"/>
      <c r="G21" s="118"/>
      <c r="H21" s="118"/>
      <c r="I21" s="118"/>
      <c r="J21" s="118"/>
      <c r="K21" s="118"/>
      <c r="L21" s="15"/>
    </row>
    <row r="22" spans="2:12" ht="12">
      <c r="B22" s="382" t="s">
        <v>266</v>
      </c>
      <c r="C22" s="383">
        <v>0.5014551374851719</v>
      </c>
      <c r="D22" s="383">
        <v>0.4290404005414706</v>
      </c>
      <c r="E22" s="383">
        <v>0.4991501257218838</v>
      </c>
      <c r="F22" s="383">
        <v>0.4702749408653203</v>
      </c>
      <c r="G22" s="383">
        <v>0.5102538492374348</v>
      </c>
      <c r="H22" s="383">
        <v>0.4805407414667291</v>
      </c>
      <c r="I22" s="383">
        <v>0.5362427900263989</v>
      </c>
      <c r="J22" s="383">
        <v>0.4478921471008542</v>
      </c>
      <c r="K22" s="383">
        <v>0.5049542190244597</v>
      </c>
      <c r="L22" s="15"/>
    </row>
    <row r="23" spans="2:12" ht="12">
      <c r="B23" s="384" t="s">
        <v>267</v>
      </c>
      <c r="C23" s="385">
        <v>62.809875148714696</v>
      </c>
      <c r="D23" s="385">
        <v>64.9442518220839</v>
      </c>
      <c r="E23" s="385">
        <v>66.1133828159807</v>
      </c>
      <c r="F23" s="385">
        <v>66.1935918047244</v>
      </c>
      <c r="G23" s="385">
        <v>65.97761546624699</v>
      </c>
      <c r="H23" s="385">
        <v>64.9388459309511</v>
      </c>
      <c r="I23" s="385">
        <v>62.9991563355387</v>
      </c>
      <c r="J23" s="385">
        <v>63.84218534886214</v>
      </c>
      <c r="K23" s="385">
        <v>64.4478940870532</v>
      </c>
      <c r="L23" s="15"/>
    </row>
    <row r="24" spans="2:12" ht="12">
      <c r="B24" s="386" t="s">
        <v>268</v>
      </c>
      <c r="C24" s="387"/>
      <c r="D24" s="387"/>
      <c r="E24" s="387"/>
      <c r="F24" s="387"/>
      <c r="G24" s="387"/>
      <c r="H24" s="387"/>
      <c r="I24" s="387"/>
      <c r="J24" s="387"/>
      <c r="K24" s="387"/>
      <c r="L24" s="15"/>
    </row>
    <row r="25" spans="2:12" ht="12">
      <c r="B25" s="386" t="s">
        <v>269</v>
      </c>
      <c r="C25" s="385">
        <v>10.46446913711864</v>
      </c>
      <c r="D25" s="385">
        <v>13.260111185192914</v>
      </c>
      <c r="E25" s="385">
        <v>9.719666014028922</v>
      </c>
      <c r="F25" s="385">
        <v>10.740627311740122</v>
      </c>
      <c r="G25" s="385">
        <v>8.682658983532056</v>
      </c>
      <c r="H25" s="385">
        <v>11.094400531426786</v>
      </c>
      <c r="I25" s="385">
        <v>8.836573619876155</v>
      </c>
      <c r="J25" s="385">
        <v>12.18849219911849</v>
      </c>
      <c r="K25" s="385">
        <v>8.866710834774468</v>
      </c>
      <c r="L25" s="15"/>
    </row>
    <row r="26" spans="2:12" ht="12">
      <c r="B26" s="384" t="s">
        <v>270</v>
      </c>
      <c r="C26" s="385">
        <v>10.559452426117508</v>
      </c>
      <c r="D26" s="385">
        <v>11.261630959271773</v>
      </c>
      <c r="E26" s="385">
        <v>9.719666014028922</v>
      </c>
      <c r="F26" s="385">
        <v>10.230354096780225</v>
      </c>
      <c r="G26" s="385">
        <v>9.715370172501883</v>
      </c>
      <c r="H26" s="385">
        <v>10.055585471698107</v>
      </c>
      <c r="I26" s="385">
        <v>8.836573619671187</v>
      </c>
      <c r="J26" s="385">
        <v>10.52367188273551</v>
      </c>
      <c r="K26" s="385">
        <v>9.96541961279187</v>
      </c>
      <c r="L26" s="15"/>
    </row>
    <row r="27" spans="2:12" ht="12">
      <c r="B27" s="388" t="s">
        <v>494</v>
      </c>
      <c r="C27" s="389">
        <v>371</v>
      </c>
      <c r="D27" s="389">
        <v>375</v>
      </c>
      <c r="E27" s="389">
        <v>376</v>
      </c>
      <c r="F27" s="389">
        <v>377</v>
      </c>
      <c r="G27" s="389">
        <v>374</v>
      </c>
      <c r="H27" s="389">
        <v>376</v>
      </c>
      <c r="I27" s="389">
        <v>356</v>
      </c>
      <c r="J27" s="389">
        <v>370.654</v>
      </c>
      <c r="K27" s="389">
        <v>369.43821403171233</v>
      </c>
      <c r="L27" s="15"/>
    </row>
    <row r="28" spans="2:11" ht="12">
      <c r="B28" s="388" t="s">
        <v>495</v>
      </c>
      <c r="C28" s="389">
        <v>553.289454333521</v>
      </c>
      <c r="D28" s="389">
        <v>546.440606552212</v>
      </c>
      <c r="E28" s="389">
        <v>555.042034192527</v>
      </c>
      <c r="F28" s="389">
        <v>577.92483735785</v>
      </c>
      <c r="G28" s="389">
        <v>567.6569711679119</v>
      </c>
      <c r="H28" s="389">
        <v>566.915600321034</v>
      </c>
      <c r="I28" s="389">
        <v>560.916485763441</v>
      </c>
      <c r="J28" s="389">
        <v>617.688777958558</v>
      </c>
      <c r="K28" s="389">
        <v>605.265908046122</v>
      </c>
    </row>
    <row r="29" spans="2:11" ht="12">
      <c r="B29" s="388" t="s">
        <v>798</v>
      </c>
      <c r="C29" s="389">
        <v>395.465479081297</v>
      </c>
      <c r="D29" s="389">
        <v>404.087969231795</v>
      </c>
      <c r="E29" s="389">
        <v>419.93686196480496</v>
      </c>
      <c r="F29" s="389">
        <v>469.12091828280995</v>
      </c>
      <c r="G29" s="389">
        <v>476.41095155495196</v>
      </c>
      <c r="H29" s="389">
        <v>442.849445466524</v>
      </c>
      <c r="I29" s="389">
        <v>468.9216651580721</v>
      </c>
      <c r="J29" s="389">
        <v>484.53904180577194</v>
      </c>
      <c r="K29" s="389">
        <v>497.42847521565903</v>
      </c>
    </row>
    <row r="30" spans="2:11" ht="12">
      <c r="B30" s="388" t="s">
        <v>271</v>
      </c>
      <c r="C30" s="389">
        <v>2073</v>
      </c>
      <c r="D30" s="389">
        <v>2063</v>
      </c>
      <c r="E30" s="389">
        <v>2065.91</v>
      </c>
      <c r="F30" s="389">
        <v>2049.55</v>
      </c>
      <c r="G30" s="389">
        <v>2031.2200000000003</v>
      </c>
      <c r="H30" s="389">
        <v>2028.426</v>
      </c>
      <c r="I30" s="389">
        <v>1971.446</v>
      </c>
      <c r="J30" s="389">
        <v>1993.4242</v>
      </c>
      <c r="K30" s="389">
        <v>1989.9345089999997</v>
      </c>
    </row>
    <row r="31" spans="2:11" ht="12">
      <c r="B31" s="81" t="s">
        <v>797</v>
      </c>
      <c r="C31" s="13"/>
      <c r="D31" s="13"/>
      <c r="E31" s="13"/>
      <c r="F31" s="13"/>
      <c r="G31" s="13"/>
      <c r="H31" s="13"/>
      <c r="I31" s="13"/>
      <c r="J31" s="13"/>
      <c r="K31" s="13"/>
    </row>
    <row r="32" spans="2:11" ht="12">
      <c r="B32" s="81"/>
      <c r="C32" s="13"/>
      <c r="D32" s="13"/>
      <c r="E32" s="13"/>
      <c r="F32" s="13"/>
      <c r="G32" s="13"/>
      <c r="H32" s="13"/>
      <c r="I32" s="13"/>
      <c r="J32" s="13"/>
      <c r="K32" s="13"/>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32"/>
  <sheetViews>
    <sheetView showGridLines="0" showZeros="0" zoomScalePageLayoutView="0" workbookViewId="0" topLeftCell="A1">
      <selection activeCell="A1" sqref="A1"/>
    </sheetView>
  </sheetViews>
  <sheetFormatPr defaultColWidth="8.00390625" defaultRowHeight="12.75"/>
  <cols>
    <col min="1" max="1" width="2.421875" style="139" customWidth="1"/>
    <col min="2" max="2" width="36.28125" style="139" bestFit="1" customWidth="1"/>
    <col min="3" max="23" width="8.00390625" style="138" customWidth="1"/>
    <col min="24" max="27" width="8.00390625" style="139" customWidth="1"/>
    <col min="28" max="28" width="0" style="139" hidden="1" customWidth="1"/>
    <col min="29" max="16384" width="8.00390625" style="139" customWidth="1"/>
  </cols>
  <sheetData>
    <row r="1" spans="1:2" ht="15">
      <c r="A1" s="545"/>
      <c r="B1" s="18" t="s">
        <v>496</v>
      </c>
    </row>
    <row r="2" ht="15">
      <c r="B2" s="18" t="s">
        <v>32</v>
      </c>
    </row>
    <row r="3" spans="2:11" ht="24">
      <c r="B3" s="100" t="s">
        <v>12</v>
      </c>
      <c r="C3" s="84" t="s">
        <v>512</v>
      </c>
      <c r="D3" s="84" t="s">
        <v>534</v>
      </c>
      <c r="E3" s="84" t="s">
        <v>565</v>
      </c>
      <c r="F3" s="84" t="s">
        <v>605</v>
      </c>
      <c r="G3" s="84" t="s">
        <v>618</v>
      </c>
      <c r="H3" s="84" t="s">
        <v>637</v>
      </c>
      <c r="I3" s="84" t="s">
        <v>679</v>
      </c>
      <c r="J3" s="84" t="s">
        <v>799</v>
      </c>
      <c r="K3" s="84" t="s">
        <v>861</v>
      </c>
    </row>
    <row r="4" spans="2:11" ht="12">
      <c r="B4" s="77" t="s">
        <v>14</v>
      </c>
      <c r="C4" s="99">
        <v>2222</v>
      </c>
      <c r="D4" s="99">
        <v>2331</v>
      </c>
      <c r="E4" s="99">
        <v>2330.49896589959</v>
      </c>
      <c r="F4" s="99">
        <v>2376.33086011854</v>
      </c>
      <c r="G4" s="99">
        <v>2415.4882133272404</v>
      </c>
      <c r="H4" s="99">
        <v>2320.0641712344</v>
      </c>
      <c r="I4" s="99">
        <v>2285.98206882326</v>
      </c>
      <c r="J4" s="99">
        <v>2362.93537608789</v>
      </c>
      <c r="K4" s="99">
        <v>2452.98237868447</v>
      </c>
    </row>
    <row r="5" spans="2:11" ht="12">
      <c r="B5" s="77" t="s">
        <v>15</v>
      </c>
      <c r="C5" s="99">
        <v>1348</v>
      </c>
      <c r="D5" s="99">
        <v>1425</v>
      </c>
      <c r="E5" s="99">
        <v>1392.55833899807</v>
      </c>
      <c r="F5" s="99">
        <v>1471.56408870095</v>
      </c>
      <c r="G5" s="99">
        <v>1341.64283252985</v>
      </c>
      <c r="H5" s="99">
        <v>1472.2253718915</v>
      </c>
      <c r="I5" s="99">
        <v>1326.265900681</v>
      </c>
      <c r="J5" s="99">
        <v>1444.81019393695</v>
      </c>
      <c r="K5" s="99">
        <v>1387.29421278889</v>
      </c>
    </row>
    <row r="6" spans="2:11" ht="12">
      <c r="B6" s="77" t="s">
        <v>16</v>
      </c>
      <c r="C6" s="99">
        <v>95</v>
      </c>
      <c r="D6" s="99">
        <v>111</v>
      </c>
      <c r="E6" s="99">
        <v>107.773117093319</v>
      </c>
      <c r="F6" s="99">
        <v>121.91725017797299</v>
      </c>
      <c r="G6" s="99">
        <v>97.863835438702</v>
      </c>
      <c r="H6" s="99">
        <v>113.195406509504</v>
      </c>
      <c r="I6" s="99">
        <v>97.766310675139</v>
      </c>
      <c r="J6" s="99">
        <v>111.25622695410101</v>
      </c>
      <c r="K6" s="99">
        <v>100.8876201195</v>
      </c>
    </row>
    <row r="7" spans="2:11" ht="12">
      <c r="B7" s="82" t="s">
        <v>17</v>
      </c>
      <c r="C7" s="99">
        <v>9</v>
      </c>
      <c r="D7" s="99">
        <v>19</v>
      </c>
      <c r="E7" s="99">
        <v>14.28203081203</v>
      </c>
      <c r="F7" s="99">
        <v>14.716600128777</v>
      </c>
      <c r="G7" s="99">
        <v>34.952557291409995</v>
      </c>
      <c r="H7" s="99">
        <v>23.297634854887</v>
      </c>
      <c r="I7" s="99">
        <v>7.215432043831</v>
      </c>
      <c r="J7" s="99">
        <v>29.249612839777</v>
      </c>
      <c r="K7" s="99">
        <v>4.7610600739</v>
      </c>
    </row>
    <row r="8" spans="2:11" ht="12">
      <c r="B8" s="110" t="s">
        <v>18</v>
      </c>
      <c r="C8" s="111">
        <v>3674</v>
      </c>
      <c r="D8" s="111">
        <v>3886</v>
      </c>
      <c r="E8" s="111">
        <v>3845.112452803009</v>
      </c>
      <c r="F8" s="111">
        <v>3984.52879912624</v>
      </c>
      <c r="G8" s="111">
        <v>3889.9474385872027</v>
      </c>
      <c r="H8" s="111">
        <v>3928.782584490291</v>
      </c>
      <c r="I8" s="111">
        <v>3717.2297122232294</v>
      </c>
      <c r="J8" s="111">
        <v>3948.251409818718</v>
      </c>
      <c r="K8" s="111">
        <v>3945.9252716667597</v>
      </c>
    </row>
    <row r="9" spans="2:11" ht="12">
      <c r="B9" s="13" t="s">
        <v>19</v>
      </c>
      <c r="C9" s="99">
        <v>-817</v>
      </c>
      <c r="D9" s="99">
        <v>-850</v>
      </c>
      <c r="E9" s="99">
        <v>-853.5535974619311</v>
      </c>
      <c r="F9" s="99">
        <v>-813.6760857746619</v>
      </c>
      <c r="G9" s="99">
        <v>-803.803529005214</v>
      </c>
      <c r="H9" s="99">
        <v>-826.534911815045</v>
      </c>
      <c r="I9" s="99">
        <v>-839.613926929125</v>
      </c>
      <c r="J9" s="99">
        <v>-821.668183704259</v>
      </c>
      <c r="K9" s="99">
        <v>-837.8924350397</v>
      </c>
    </row>
    <row r="10" spans="2:11" ht="12">
      <c r="B10" s="101" t="s">
        <v>20</v>
      </c>
      <c r="C10" s="99">
        <v>-892</v>
      </c>
      <c r="D10" s="99">
        <v>-1009</v>
      </c>
      <c r="E10" s="99">
        <v>-925.778815388427</v>
      </c>
      <c r="F10" s="99">
        <v>-985.2183505134379</v>
      </c>
      <c r="G10" s="99">
        <v>-944.287874117012</v>
      </c>
      <c r="H10" s="99">
        <v>-1016.79259187637</v>
      </c>
      <c r="I10" s="99">
        <v>-896.2133581579631</v>
      </c>
      <c r="J10" s="99">
        <v>-930.880360715901</v>
      </c>
      <c r="K10" s="99">
        <v>-911.302830317828</v>
      </c>
    </row>
    <row r="11" spans="2:11" ht="24">
      <c r="B11" s="112" t="s">
        <v>21</v>
      </c>
      <c r="C11" s="99">
        <v>-18</v>
      </c>
      <c r="D11" s="99">
        <v>-18</v>
      </c>
      <c r="E11" s="99">
        <v>-15.17953454</v>
      </c>
      <c r="F11" s="99">
        <v>-14.234594580000001</v>
      </c>
      <c r="G11" s="99">
        <v>-13.77318446</v>
      </c>
      <c r="H11" s="99">
        <v>-13.431464270000001</v>
      </c>
      <c r="I11" s="99">
        <v>-14.158569333523001</v>
      </c>
      <c r="J11" s="99">
        <v>-14.499860651716999</v>
      </c>
      <c r="K11" s="99">
        <v>-14.3661277745</v>
      </c>
    </row>
    <row r="12" spans="2:11" ht="12">
      <c r="B12" s="113" t="s">
        <v>22</v>
      </c>
      <c r="C12" s="111">
        <v>-1727</v>
      </c>
      <c r="D12" s="111">
        <v>-1877</v>
      </c>
      <c r="E12" s="111">
        <v>-1794.5119473903583</v>
      </c>
      <c r="F12" s="111">
        <v>-1813.1290308680998</v>
      </c>
      <c r="G12" s="111">
        <v>-1761.864587582226</v>
      </c>
      <c r="H12" s="111">
        <v>-1856.7589679614152</v>
      </c>
      <c r="I12" s="111">
        <v>-1749.985854420611</v>
      </c>
      <c r="J12" s="111">
        <v>-1767.048405071877</v>
      </c>
      <c r="K12" s="111">
        <v>-1763.5613931320281</v>
      </c>
    </row>
    <row r="13" spans="2:11" ht="12">
      <c r="B13" s="114" t="s">
        <v>23</v>
      </c>
      <c r="C13" s="115">
        <v>1947</v>
      </c>
      <c r="D13" s="115">
        <v>2009</v>
      </c>
      <c r="E13" s="115">
        <v>2050.600505412651</v>
      </c>
      <c r="F13" s="115">
        <v>2171.3997682581403</v>
      </c>
      <c r="G13" s="115">
        <v>2128.082851004977</v>
      </c>
      <c r="H13" s="115">
        <v>2072.0236165288757</v>
      </c>
      <c r="I13" s="115">
        <v>1967.2438578026183</v>
      </c>
      <c r="J13" s="115">
        <v>2181.203004746841</v>
      </c>
      <c r="K13" s="115">
        <v>2182.3638785347316</v>
      </c>
    </row>
    <row r="14" spans="2:11" ht="24">
      <c r="B14" s="116" t="s">
        <v>335</v>
      </c>
      <c r="C14" s="339"/>
      <c r="D14" s="339"/>
      <c r="E14" s="339"/>
      <c r="F14" s="339"/>
      <c r="G14" s="339"/>
      <c r="H14" s="339"/>
      <c r="I14" s="339"/>
      <c r="J14" s="99"/>
      <c r="K14" s="99"/>
    </row>
    <row r="15" spans="2:11" ht="12">
      <c r="B15" s="116" t="s">
        <v>689</v>
      </c>
      <c r="C15" s="339"/>
      <c r="D15" s="339"/>
      <c r="E15" s="339"/>
      <c r="F15" s="339"/>
      <c r="G15" s="339"/>
      <c r="H15" s="339"/>
      <c r="I15" s="339"/>
      <c r="J15" s="99">
        <v>-128.20648151</v>
      </c>
      <c r="K15" s="99">
        <v>-96.66715864</v>
      </c>
    </row>
    <row r="16" spans="2:11" ht="12">
      <c r="B16" s="82" t="s">
        <v>24</v>
      </c>
      <c r="C16" s="99">
        <v>-84</v>
      </c>
      <c r="D16" s="99">
        <v>-63</v>
      </c>
      <c r="E16" s="99">
        <v>-81.1780665</v>
      </c>
      <c r="F16" s="99">
        <v>-48.42694365</v>
      </c>
      <c r="G16" s="99">
        <v>-86.20806334</v>
      </c>
      <c r="H16" s="99">
        <v>-60.01864039</v>
      </c>
      <c r="I16" s="99"/>
      <c r="J16" s="99"/>
      <c r="K16" s="99"/>
    </row>
    <row r="17" spans="2:11" ht="24">
      <c r="B17" s="379" t="s">
        <v>666</v>
      </c>
      <c r="C17" s="111">
        <v>1863</v>
      </c>
      <c r="D17" s="111">
        <v>1946</v>
      </c>
      <c r="E17" s="111">
        <v>1969.4237395126506</v>
      </c>
      <c r="F17" s="111">
        <v>2123.0493182081404</v>
      </c>
      <c r="G17" s="111">
        <v>2041.6160853649767</v>
      </c>
      <c r="H17" s="111">
        <v>2011.9931090388757</v>
      </c>
      <c r="I17" s="111">
        <v>1879.7917063126183</v>
      </c>
      <c r="J17" s="111">
        <v>2052.971233636841</v>
      </c>
      <c r="K17" s="111">
        <v>2085.574539894732</v>
      </c>
    </row>
    <row r="18" spans="2:11" ht="12">
      <c r="B18" s="113"/>
      <c r="C18" s="111"/>
      <c r="D18" s="111"/>
      <c r="E18" s="111"/>
      <c r="F18" s="111"/>
      <c r="G18" s="111"/>
      <c r="H18" s="111"/>
      <c r="I18" s="111"/>
      <c r="J18" s="111"/>
      <c r="K18" s="111"/>
    </row>
    <row r="19" spans="2:11" ht="12">
      <c r="B19" s="380" t="s">
        <v>639</v>
      </c>
      <c r="C19" s="381">
        <v>0</v>
      </c>
      <c r="D19" s="381">
        <v>0</v>
      </c>
      <c r="E19" s="381">
        <v>0</v>
      </c>
      <c r="F19" s="381">
        <v>0</v>
      </c>
      <c r="G19" s="381">
        <v>0</v>
      </c>
      <c r="H19" s="381">
        <v>0</v>
      </c>
      <c r="I19" s="381">
        <v>0</v>
      </c>
      <c r="J19" s="381">
        <v>0</v>
      </c>
      <c r="K19" s="381">
        <v>0</v>
      </c>
    </row>
    <row r="20" spans="2:11" ht="12">
      <c r="B20" s="117" t="s">
        <v>25</v>
      </c>
      <c r="C20" s="117">
        <v>1863</v>
      </c>
      <c r="D20" s="117">
        <v>1946</v>
      </c>
      <c r="E20" s="117">
        <v>1969.4237395126506</v>
      </c>
      <c r="F20" s="117">
        <v>2123.0493182081404</v>
      </c>
      <c r="G20" s="117">
        <v>2041.6160853649767</v>
      </c>
      <c r="H20" s="117">
        <v>2011.9931090388757</v>
      </c>
      <c r="I20" s="117">
        <v>1879.7917063126183</v>
      </c>
      <c r="J20" s="117">
        <v>2052.971233636841</v>
      </c>
      <c r="K20" s="117">
        <v>2085.574539894732</v>
      </c>
    </row>
    <row r="21" spans="2:11" ht="12">
      <c r="B21" s="13"/>
      <c r="C21" s="13"/>
      <c r="D21" s="13"/>
      <c r="E21" s="13"/>
      <c r="F21" s="13"/>
      <c r="G21" s="13"/>
      <c r="H21" s="13"/>
      <c r="I21" s="13"/>
      <c r="J21" s="13"/>
      <c r="K21" s="13"/>
    </row>
    <row r="22" spans="2:11" ht="12">
      <c r="B22" s="382" t="s">
        <v>266</v>
      </c>
      <c r="C22" s="383">
        <v>0.47005988023952094</v>
      </c>
      <c r="D22" s="383">
        <v>0.4830469802364628</v>
      </c>
      <c r="E22" s="383">
        <v>0.4666994709302183</v>
      </c>
      <c r="F22" s="383">
        <v>0.4550422703095276</v>
      </c>
      <c r="G22" s="383">
        <v>0.4529276077370652</v>
      </c>
      <c r="H22" s="383">
        <v>0.472604153584718</v>
      </c>
      <c r="I22" s="383">
        <v>0.4707768929819422</v>
      </c>
      <c r="J22" s="383">
        <v>0.4475521494597554</v>
      </c>
      <c r="K22" s="383">
        <v>0.4469322837396511</v>
      </c>
    </row>
    <row r="23" spans="2:11" ht="12">
      <c r="B23" s="384" t="s">
        <v>267</v>
      </c>
      <c r="C23" s="385">
        <v>37.681544033401494</v>
      </c>
      <c r="D23" s="385">
        <v>38.6767889128842</v>
      </c>
      <c r="E23" s="385">
        <v>40.38023237938749</v>
      </c>
      <c r="F23" s="385">
        <v>41.098727403108995</v>
      </c>
      <c r="G23" s="385">
        <v>40.4115941671568</v>
      </c>
      <c r="H23" s="385">
        <v>40.655556145078</v>
      </c>
      <c r="I23" s="385">
        <v>41.0628888754885</v>
      </c>
      <c r="J23" s="385">
        <v>42.017997034543434</v>
      </c>
      <c r="K23" s="385">
        <v>43.10687986063363</v>
      </c>
    </row>
    <row r="24" spans="2:11" ht="12">
      <c r="B24" s="386" t="s">
        <v>268</v>
      </c>
      <c r="C24" s="387"/>
      <c r="D24" s="387"/>
      <c r="E24" s="387"/>
      <c r="F24" s="387"/>
      <c r="G24" s="387"/>
      <c r="H24" s="387"/>
      <c r="I24" s="387"/>
      <c r="J24" s="387"/>
      <c r="K24" s="387"/>
    </row>
    <row r="25" spans="2:11" ht="12">
      <c r="B25" s="386" t="s">
        <v>269</v>
      </c>
      <c r="C25" s="385">
        <v>15.227719954664579</v>
      </c>
      <c r="D25" s="385">
        <v>15.496839754458923</v>
      </c>
      <c r="E25" s="385">
        <v>14.628444790177594</v>
      </c>
      <c r="F25" s="385">
        <v>15.497187875258133</v>
      </c>
      <c r="G25" s="385">
        <v>15.156165903182012</v>
      </c>
      <c r="H25" s="385">
        <v>14.846628356472234</v>
      </c>
      <c r="I25" s="385">
        <v>13.733507976113486</v>
      </c>
      <c r="J25" s="385">
        <v>14.657799361181457</v>
      </c>
      <c r="K25" s="385">
        <v>14.514443262682134</v>
      </c>
    </row>
    <row r="26" spans="2:11" ht="12">
      <c r="B26" s="384" t="s">
        <v>270</v>
      </c>
      <c r="C26" s="385">
        <v>15.035425035071698</v>
      </c>
      <c r="D26" s="385">
        <v>15.154927219670439</v>
      </c>
      <c r="E26" s="385">
        <v>14.628444790177594</v>
      </c>
      <c r="F26" s="385">
        <v>15.068207832854876</v>
      </c>
      <c r="G26" s="385">
        <v>15.097369591899863</v>
      </c>
      <c r="H26" s="385">
        <v>15.034654930801267</v>
      </c>
      <c r="I26" s="385">
        <v>13.73350797594241</v>
      </c>
      <c r="J26" s="385">
        <v>14.20096655279922</v>
      </c>
      <c r="K26" s="385">
        <v>14.308053026662733</v>
      </c>
    </row>
    <row r="27" spans="2:11" ht="12">
      <c r="B27" s="388" t="s">
        <v>494</v>
      </c>
      <c r="C27" s="389">
        <v>117</v>
      </c>
      <c r="D27" s="389">
        <v>117</v>
      </c>
      <c r="E27" s="389">
        <v>117</v>
      </c>
      <c r="F27" s="389">
        <v>121</v>
      </c>
      <c r="G27" s="389">
        <v>120</v>
      </c>
      <c r="H27" s="389">
        <v>120</v>
      </c>
      <c r="I27" s="389">
        <v>124</v>
      </c>
      <c r="J27" s="389">
        <v>127.094</v>
      </c>
      <c r="K27" s="389">
        <v>127.93851280240496</v>
      </c>
    </row>
    <row r="28" spans="2:11" ht="12">
      <c r="B28" s="388" t="s">
        <v>495</v>
      </c>
      <c r="C28" s="389">
        <v>701.8914532763489</v>
      </c>
      <c r="D28" s="389">
        <v>709.780087871863</v>
      </c>
      <c r="E28" s="389">
        <v>719.371346681047</v>
      </c>
      <c r="F28" s="389">
        <v>730.155753803553</v>
      </c>
      <c r="G28" s="389">
        <v>737.7221734452289</v>
      </c>
      <c r="H28" s="389">
        <v>743.8932531524291</v>
      </c>
      <c r="I28" s="389">
        <v>756.070710244016</v>
      </c>
      <c r="J28" s="389">
        <v>765.8432198755311</v>
      </c>
      <c r="K28" s="389">
        <v>774.504001866035</v>
      </c>
    </row>
    <row r="29" spans="2:11" ht="12">
      <c r="B29" s="388" t="s">
        <v>798</v>
      </c>
      <c r="C29" s="389">
        <v>370.595046623526</v>
      </c>
      <c r="D29" s="389">
        <v>371.955982655196</v>
      </c>
      <c r="E29" s="389">
        <v>368.31113214786296</v>
      </c>
      <c r="F29" s="389">
        <v>377.64775421171896</v>
      </c>
      <c r="G29" s="389">
        <v>371.17318898275295</v>
      </c>
      <c r="H29" s="389">
        <v>383.771652395083</v>
      </c>
      <c r="I29" s="389">
        <v>387.114229375054</v>
      </c>
      <c r="J29" s="389">
        <v>401.909842966275</v>
      </c>
      <c r="K29" s="389">
        <v>407.04982810832405</v>
      </c>
    </row>
    <row r="30" spans="2:11" ht="12">
      <c r="B30" s="388" t="s">
        <v>320</v>
      </c>
      <c r="C30" s="389">
        <v>3608</v>
      </c>
      <c r="D30" s="389">
        <v>3551</v>
      </c>
      <c r="E30" s="389">
        <v>3510.45</v>
      </c>
      <c r="F30" s="389">
        <v>3548.92</v>
      </c>
      <c r="G30" s="389">
        <v>3484.7200000000003</v>
      </c>
      <c r="H30" s="389">
        <v>3548.2200000000003</v>
      </c>
      <c r="I30" s="389">
        <v>3559.31</v>
      </c>
      <c r="J30" s="389">
        <v>3605.5699999999997</v>
      </c>
      <c r="K30" s="389">
        <v>3583.225676</v>
      </c>
    </row>
    <row r="31" spans="2:11" ht="12">
      <c r="B31" s="81" t="s">
        <v>797</v>
      </c>
      <c r="C31" s="13"/>
      <c r="D31" s="13"/>
      <c r="E31" s="13"/>
      <c r="F31" s="13"/>
      <c r="G31" s="13"/>
      <c r="H31" s="13"/>
      <c r="I31" s="80"/>
      <c r="J31" s="80"/>
      <c r="K31" s="80"/>
    </row>
    <row r="32" spans="2:11" ht="12">
      <c r="B32" s="81"/>
      <c r="C32" s="13"/>
      <c r="D32" s="13"/>
      <c r="E32" s="13"/>
      <c r="F32" s="13"/>
      <c r="G32" s="13"/>
      <c r="H32" s="13"/>
      <c r="I32" s="80"/>
      <c r="J32" s="80"/>
      <c r="K32" s="80"/>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34"/>
  <sheetViews>
    <sheetView showGridLines="0" showZeros="0" zoomScalePageLayoutView="0" workbookViewId="0" topLeftCell="A1">
      <selection activeCell="A1" sqref="A1"/>
    </sheetView>
  </sheetViews>
  <sheetFormatPr defaultColWidth="8.00390625" defaultRowHeight="12.75"/>
  <cols>
    <col min="1" max="1" width="2.421875" style="139" customWidth="1"/>
    <col min="2" max="2" width="29.8515625" style="139" customWidth="1"/>
    <col min="3" max="22" width="8.00390625" style="138" customWidth="1"/>
    <col min="23" max="26" width="8.00390625" style="139" customWidth="1"/>
    <col min="27" max="27" width="0" style="139" hidden="1" customWidth="1"/>
    <col min="28" max="16384" width="8.00390625" style="139" customWidth="1"/>
  </cols>
  <sheetData>
    <row r="1" spans="1:2" ht="15">
      <c r="A1" s="545"/>
      <c r="B1" s="18" t="s">
        <v>604</v>
      </c>
    </row>
    <row r="2" ht="5.25" customHeight="1">
      <c r="B2" s="18"/>
    </row>
    <row r="3" spans="2:11" ht="14.25">
      <c r="B3" s="249"/>
      <c r="C3" s="250"/>
      <c r="D3" s="250"/>
      <c r="E3" s="250"/>
      <c r="F3" s="250"/>
      <c r="G3" s="250"/>
      <c r="H3" s="250"/>
      <c r="I3" s="250"/>
      <c r="J3" s="250"/>
      <c r="K3" s="250"/>
    </row>
    <row r="4" spans="2:11" ht="24">
      <c r="B4" s="100" t="s">
        <v>12</v>
      </c>
      <c r="C4" s="326" t="s">
        <v>512</v>
      </c>
      <c r="D4" s="326" t="s">
        <v>534</v>
      </c>
      <c r="E4" s="326" t="s">
        <v>565</v>
      </c>
      <c r="F4" s="326" t="s">
        <v>605</v>
      </c>
      <c r="G4" s="326" t="s">
        <v>618</v>
      </c>
      <c r="H4" s="326" t="s">
        <v>637</v>
      </c>
      <c r="I4" s="326" t="s">
        <v>679</v>
      </c>
      <c r="J4" s="326" t="s">
        <v>799</v>
      </c>
      <c r="K4" s="326" t="s">
        <v>861</v>
      </c>
    </row>
    <row r="5" spans="2:11" ht="12">
      <c r="B5" s="77" t="s">
        <v>14</v>
      </c>
      <c r="C5" s="77">
        <v>545</v>
      </c>
      <c r="D5" s="77">
        <v>588</v>
      </c>
      <c r="E5" s="77">
        <v>551.65849913366</v>
      </c>
      <c r="F5" s="77">
        <v>578.3474871618399</v>
      </c>
      <c r="G5" s="77">
        <v>602.9746621899999</v>
      </c>
      <c r="H5" s="77">
        <v>640.24110773488</v>
      </c>
      <c r="I5" s="77">
        <v>646.14712648232</v>
      </c>
      <c r="J5" s="77">
        <v>706.1549856576</v>
      </c>
      <c r="K5" s="77">
        <v>735.05212465308</v>
      </c>
    </row>
    <row r="6" spans="2:11" ht="12">
      <c r="B6" s="77" t="s">
        <v>15</v>
      </c>
      <c r="C6" s="77">
        <v>298</v>
      </c>
      <c r="D6" s="77">
        <v>325</v>
      </c>
      <c r="E6" s="77">
        <v>306.90280520513</v>
      </c>
      <c r="F6" s="77">
        <v>324.62716926256996</v>
      </c>
      <c r="G6" s="77">
        <v>333.6657908591</v>
      </c>
      <c r="H6" s="77">
        <v>354.70245766582</v>
      </c>
      <c r="I6" s="77">
        <v>327.07666283378</v>
      </c>
      <c r="J6" s="77">
        <v>369.1960420431</v>
      </c>
      <c r="K6" s="77">
        <v>375.44125385976</v>
      </c>
    </row>
    <row r="7" spans="2:11" ht="12">
      <c r="B7" s="77" t="s">
        <v>16</v>
      </c>
      <c r="C7" s="77">
        <v>75</v>
      </c>
      <c r="D7" s="77">
        <v>38</v>
      </c>
      <c r="E7" s="77">
        <v>62.210000537300004</v>
      </c>
      <c r="F7" s="77">
        <v>53.115455264999994</v>
      </c>
      <c r="G7" s="77">
        <v>55.8011467424</v>
      </c>
      <c r="H7" s="77">
        <v>59.9343832063</v>
      </c>
      <c r="I7" s="77">
        <v>52.8085143798</v>
      </c>
      <c r="J7" s="77">
        <v>73.0007417194</v>
      </c>
      <c r="K7" s="77">
        <v>75.32228037959999</v>
      </c>
    </row>
    <row r="8" spans="2:11" ht="12">
      <c r="B8" s="82" t="s">
        <v>17</v>
      </c>
      <c r="C8" s="77">
        <v>3</v>
      </c>
      <c r="D8" s="77">
        <v>-5</v>
      </c>
      <c r="E8" s="77">
        <v>3.16436141818</v>
      </c>
      <c r="F8" s="77">
        <v>-0.55203280538</v>
      </c>
      <c r="G8" s="77">
        <v>-0.8005870097</v>
      </c>
      <c r="H8" s="77">
        <v>0.01293677014</v>
      </c>
      <c r="I8" s="77">
        <v>-0.45089989781999995</v>
      </c>
      <c r="J8" s="77">
        <v>1.2232341703</v>
      </c>
      <c r="K8" s="77">
        <v>-0.1044163146</v>
      </c>
    </row>
    <row r="9" spans="2:11" ht="12">
      <c r="B9" s="110" t="s">
        <v>18</v>
      </c>
      <c r="C9" s="111">
        <v>921</v>
      </c>
      <c r="D9" s="111">
        <v>946</v>
      </c>
      <c r="E9" s="111">
        <v>923.9356662942699</v>
      </c>
      <c r="F9" s="111">
        <v>955.5380788840299</v>
      </c>
      <c r="G9" s="111">
        <v>991.6410127817999</v>
      </c>
      <c r="H9" s="111">
        <v>1054.89088537714</v>
      </c>
      <c r="I9" s="111">
        <v>1025.5814037980801</v>
      </c>
      <c r="J9" s="111">
        <v>1149.5750035904</v>
      </c>
      <c r="K9" s="111">
        <v>1185.71124257784</v>
      </c>
    </row>
    <row r="10" spans="2:11" ht="12">
      <c r="B10" s="13" t="s">
        <v>19</v>
      </c>
      <c r="C10" s="77">
        <v>-177</v>
      </c>
      <c r="D10" s="77">
        <v>-197</v>
      </c>
      <c r="E10" s="77">
        <v>-177.27144523568</v>
      </c>
      <c r="F10" s="77">
        <v>-179.15683134762</v>
      </c>
      <c r="G10" s="77">
        <v>-171.2950184204</v>
      </c>
      <c r="H10" s="77">
        <v>-183.36782140824002</v>
      </c>
      <c r="I10" s="77">
        <v>-176.1356855901</v>
      </c>
      <c r="J10" s="77">
        <v>-205.56777067142</v>
      </c>
      <c r="K10" s="77">
        <v>-203.39350490228</v>
      </c>
    </row>
    <row r="11" spans="2:11" ht="12">
      <c r="B11" s="101" t="s">
        <v>20</v>
      </c>
      <c r="C11" s="77">
        <v>-237</v>
      </c>
      <c r="D11" s="77">
        <v>-231</v>
      </c>
      <c r="E11" s="77">
        <v>-244.58422730150002</v>
      </c>
      <c r="F11" s="77">
        <v>-246.708692665</v>
      </c>
      <c r="G11" s="77">
        <v>-250.465405859</v>
      </c>
      <c r="H11" s="77">
        <v>-216.88890629718</v>
      </c>
      <c r="I11" s="77">
        <v>-252.04976010017998</v>
      </c>
      <c r="J11" s="77">
        <v>-260.24413861422</v>
      </c>
      <c r="K11" s="77">
        <v>-257.02010418524</v>
      </c>
    </row>
    <row r="12" spans="2:11" ht="36">
      <c r="B12" s="112" t="s">
        <v>21</v>
      </c>
      <c r="C12" s="77">
        <v>-13</v>
      </c>
      <c r="D12" s="77">
        <v>-23</v>
      </c>
      <c r="E12" s="77">
        <v>-13.2310825511</v>
      </c>
      <c r="F12" s="77">
        <v>-16.2809713209</v>
      </c>
      <c r="G12" s="77">
        <v>-13.226589795199999</v>
      </c>
      <c r="H12" s="77">
        <v>-33.8292080278</v>
      </c>
      <c r="I12" s="77">
        <v>-12.7857039457</v>
      </c>
      <c r="J12" s="77">
        <v>-13.4724775415</v>
      </c>
      <c r="K12" s="77">
        <v>-13.832543358</v>
      </c>
    </row>
    <row r="13" spans="2:11" ht="12">
      <c r="B13" s="113" t="s">
        <v>22</v>
      </c>
      <c r="C13" s="111">
        <v>-427</v>
      </c>
      <c r="D13" s="111">
        <v>-451</v>
      </c>
      <c r="E13" s="111">
        <v>-435.08675508828</v>
      </c>
      <c r="F13" s="111">
        <v>-442.14649533351997</v>
      </c>
      <c r="G13" s="111">
        <v>-434.9870140746</v>
      </c>
      <c r="H13" s="111">
        <v>-434.08593573322</v>
      </c>
      <c r="I13" s="111">
        <v>-440.97114963597994</v>
      </c>
      <c r="J13" s="111">
        <v>-479.28438682714</v>
      </c>
      <c r="K13" s="111">
        <v>-474.24615244551995</v>
      </c>
    </row>
    <row r="14" spans="2:11" ht="12">
      <c r="B14" s="114" t="s">
        <v>23</v>
      </c>
      <c r="C14" s="115">
        <v>494</v>
      </c>
      <c r="D14" s="115">
        <v>495</v>
      </c>
      <c r="E14" s="115">
        <v>488.84891120598996</v>
      </c>
      <c r="F14" s="115">
        <v>513.39158355051</v>
      </c>
      <c r="G14" s="115">
        <v>556.6539987071999</v>
      </c>
      <c r="H14" s="115">
        <v>620.8049496439199</v>
      </c>
      <c r="I14" s="115">
        <v>584.6102541621002</v>
      </c>
      <c r="J14" s="115">
        <v>670.29061676326</v>
      </c>
      <c r="K14" s="115">
        <v>711.46509013232</v>
      </c>
    </row>
    <row r="15" spans="2:11" ht="24">
      <c r="B15" s="116" t="s">
        <v>335</v>
      </c>
      <c r="C15" s="99">
        <v>4</v>
      </c>
      <c r="D15" s="99">
        <v>1</v>
      </c>
      <c r="E15" s="99">
        <v>0.6099904</v>
      </c>
      <c r="F15" s="99">
        <v>1.0409403529999999</v>
      </c>
      <c r="G15" s="99">
        <v>-6.668202830999999</v>
      </c>
      <c r="H15" s="339"/>
      <c r="I15" s="99">
        <v>2.4078347291</v>
      </c>
      <c r="J15" s="99">
        <v>1.4030695357</v>
      </c>
      <c r="K15" s="99">
        <v>0.10749915</v>
      </c>
    </row>
    <row r="16" spans="2:11" ht="12">
      <c r="B16" s="116" t="s">
        <v>689</v>
      </c>
      <c r="C16" s="99"/>
      <c r="D16" s="99"/>
      <c r="E16" s="99"/>
      <c r="F16" s="99"/>
      <c r="G16" s="99"/>
      <c r="H16" s="339"/>
      <c r="I16" s="99">
        <v>17.3628097243</v>
      </c>
      <c r="J16" s="99">
        <v>16.74637819762</v>
      </c>
      <c r="K16" s="99">
        <v>-43.929760765320005</v>
      </c>
    </row>
    <row r="17" spans="2:11" ht="12">
      <c r="B17" s="82" t="s">
        <v>24</v>
      </c>
      <c r="C17" s="77">
        <v>-13</v>
      </c>
      <c r="D17" s="77">
        <v>-22</v>
      </c>
      <c r="E17" s="77">
        <v>18.811694098700002</v>
      </c>
      <c r="F17" s="77">
        <v>-10.7841668131</v>
      </c>
      <c r="G17" s="77">
        <v>10.631180114200001</v>
      </c>
      <c r="H17" s="77">
        <v>-25.643405868400002</v>
      </c>
      <c r="I17" s="77"/>
      <c r="J17" s="77"/>
      <c r="K17" s="77"/>
    </row>
    <row r="18" spans="2:11" ht="24">
      <c r="B18" s="379" t="s">
        <v>666</v>
      </c>
      <c r="C18" s="111">
        <v>485</v>
      </c>
      <c r="D18" s="111">
        <v>474</v>
      </c>
      <c r="E18" s="111">
        <v>508.27059570469</v>
      </c>
      <c r="F18" s="111">
        <v>503.64835709040995</v>
      </c>
      <c r="G18" s="111">
        <v>560.6169759903999</v>
      </c>
      <c r="H18" s="111">
        <v>594.82560436212</v>
      </c>
      <c r="I18" s="111">
        <v>604.3808986155002</v>
      </c>
      <c r="J18" s="111">
        <v>688.4400644965799</v>
      </c>
      <c r="K18" s="111">
        <v>667.642828517</v>
      </c>
    </row>
    <row r="19" spans="2:11" ht="12">
      <c r="B19" s="113"/>
      <c r="C19" s="111"/>
      <c r="D19" s="111"/>
      <c r="E19" s="111"/>
      <c r="F19" s="111"/>
      <c r="G19" s="111"/>
      <c r="H19" s="111"/>
      <c r="I19" s="111"/>
      <c r="J19" s="111"/>
      <c r="K19" s="111"/>
    </row>
    <row r="20" spans="2:11" ht="12">
      <c r="B20" s="380" t="s">
        <v>639</v>
      </c>
      <c r="C20" s="381">
        <v>0</v>
      </c>
      <c r="D20" s="381">
        <v>0</v>
      </c>
      <c r="E20" s="381">
        <v>0</v>
      </c>
      <c r="F20" s="381">
        <v>0</v>
      </c>
      <c r="G20" s="381">
        <v>0</v>
      </c>
      <c r="H20" s="381">
        <v>0</v>
      </c>
      <c r="I20" s="381">
        <v>0</v>
      </c>
      <c r="J20" s="381">
        <v>0</v>
      </c>
      <c r="K20" s="381">
        <v>0</v>
      </c>
    </row>
    <row r="21" spans="2:11" ht="12">
      <c r="B21" s="117" t="s">
        <v>25</v>
      </c>
      <c r="C21" s="117">
        <v>485</v>
      </c>
      <c r="D21" s="117">
        <v>474</v>
      </c>
      <c r="E21" s="117">
        <v>508.27059570469</v>
      </c>
      <c r="F21" s="117">
        <v>503.64835709040995</v>
      </c>
      <c r="G21" s="117">
        <v>560.6169759903999</v>
      </c>
      <c r="H21" s="117">
        <v>594.82560436212</v>
      </c>
      <c r="I21" s="117">
        <v>604.3808986155002</v>
      </c>
      <c r="J21" s="117">
        <v>688.4400644965799</v>
      </c>
      <c r="K21" s="117">
        <v>667.642828517</v>
      </c>
    </row>
    <row r="22" spans="2:11" ht="12">
      <c r="B22" s="118"/>
      <c r="C22" s="118"/>
      <c r="D22" s="118"/>
      <c r="E22" s="118"/>
      <c r="F22" s="118"/>
      <c r="G22" s="118"/>
      <c r="H22" s="118"/>
      <c r="I22" s="118"/>
      <c r="J22" s="118"/>
      <c r="K22" s="118"/>
    </row>
    <row r="23" spans="2:11" ht="12">
      <c r="B23" s="79"/>
      <c r="C23" s="77"/>
      <c r="D23" s="77"/>
      <c r="E23" s="77"/>
      <c r="F23" s="77"/>
      <c r="G23" s="77"/>
      <c r="H23" s="77"/>
      <c r="I23" s="77"/>
      <c r="J23" s="77"/>
      <c r="K23" s="77"/>
    </row>
    <row r="24" spans="2:11" ht="12">
      <c r="B24" s="382" t="s">
        <v>266</v>
      </c>
      <c r="C24" s="383">
        <v>0.46362649294245384</v>
      </c>
      <c r="D24" s="383">
        <v>0.47674418604651164</v>
      </c>
      <c r="E24" s="383">
        <v>0.47090589849543324</v>
      </c>
      <c r="F24" s="383">
        <v>0.46271991153916286</v>
      </c>
      <c r="G24" s="383">
        <v>0.4386537148704178</v>
      </c>
      <c r="H24" s="383">
        <v>0.4114984229653549</v>
      </c>
      <c r="I24" s="383">
        <v>0.429971865717253</v>
      </c>
      <c r="J24" s="383">
        <v>0.41692311100208274</v>
      </c>
      <c r="K24" s="383">
        <v>0.39996766110985615</v>
      </c>
    </row>
    <row r="25" spans="2:11" ht="12">
      <c r="B25" s="384" t="s">
        <v>267</v>
      </c>
      <c r="C25" s="385">
        <v>7.72063359196363</v>
      </c>
      <c r="D25" s="385">
        <v>7.741454</v>
      </c>
      <c r="E25" s="385">
        <v>7.6</v>
      </c>
      <c r="F25" s="385">
        <v>7.7304437422286405</v>
      </c>
      <c r="G25" s="385">
        <v>7.891898471431699</v>
      </c>
      <c r="H25" s="385">
        <v>8.0589897847794</v>
      </c>
      <c r="I25" s="385">
        <v>8.53092791545603</v>
      </c>
      <c r="J25" s="385">
        <v>9.763534232445469</v>
      </c>
      <c r="K25" s="385">
        <v>10.08820967839168</v>
      </c>
    </row>
    <row r="26" spans="2:11" ht="12">
      <c r="B26" s="386" t="s">
        <v>268</v>
      </c>
      <c r="C26" s="387"/>
      <c r="D26" s="387"/>
      <c r="E26" s="387"/>
      <c r="F26" s="387"/>
      <c r="G26" s="387"/>
      <c r="H26" s="387"/>
      <c r="I26" s="387"/>
      <c r="J26" s="387"/>
      <c r="K26" s="387"/>
    </row>
    <row r="27" spans="2:11" ht="12">
      <c r="B27" s="386" t="s">
        <v>269</v>
      </c>
      <c r="C27" s="385">
        <v>22.11217485799373</v>
      </c>
      <c r="D27" s="385">
        <v>21.552540388407657</v>
      </c>
      <c r="E27" s="385">
        <v>23.405077985436865</v>
      </c>
      <c r="F27" s="385">
        <v>22.933236682334368</v>
      </c>
      <c r="G27" s="385">
        <v>25.005032219176673</v>
      </c>
      <c r="H27" s="385">
        <v>25.980751722865925</v>
      </c>
      <c r="I27" s="385">
        <v>23.520824502198337</v>
      </c>
      <c r="J27" s="385">
        <v>23.409771090198422</v>
      </c>
      <c r="K27" s="385">
        <v>21.971928234443862</v>
      </c>
    </row>
    <row r="28" spans="2:11" ht="12">
      <c r="B28" s="384" t="s">
        <v>270</v>
      </c>
      <c r="C28" s="385">
        <v>18.559396684125854</v>
      </c>
      <c r="D28" s="385">
        <v>19.317205779904196</v>
      </c>
      <c r="E28" s="385">
        <v>23.405077985436865</v>
      </c>
      <c r="F28" s="385">
        <v>23.17397607935858</v>
      </c>
      <c r="G28" s="385">
        <v>23.79517150642721</v>
      </c>
      <c r="H28" s="385">
        <v>24.357521146136897</v>
      </c>
      <c r="I28" s="385">
        <v>23.52082450069855</v>
      </c>
      <c r="J28" s="385">
        <v>23.461556635435535</v>
      </c>
      <c r="K28" s="385">
        <v>22.932089792564362</v>
      </c>
    </row>
    <row r="29" spans="2:11" ht="12">
      <c r="B29" s="388" t="s">
        <v>494</v>
      </c>
      <c r="C29" s="389">
        <v>66</v>
      </c>
      <c r="D29" s="389">
        <v>66</v>
      </c>
      <c r="E29" s="389">
        <v>66</v>
      </c>
      <c r="F29" s="389">
        <v>69</v>
      </c>
      <c r="G29" s="389">
        <v>69</v>
      </c>
      <c r="H29" s="389">
        <v>74</v>
      </c>
      <c r="I29" s="389">
        <v>76</v>
      </c>
      <c r="J29" s="389">
        <v>79.194</v>
      </c>
      <c r="K29" s="389">
        <v>79.55286123957261</v>
      </c>
    </row>
    <row r="30" spans="2:11" ht="12">
      <c r="B30" s="388" t="s">
        <v>667</v>
      </c>
      <c r="C30" s="389">
        <v>117.1325798564034</v>
      </c>
      <c r="D30" s="389">
        <v>117.61563045739292</v>
      </c>
      <c r="E30" s="389">
        <v>118.754097054466</v>
      </c>
      <c r="F30" s="389">
        <v>122.59751536549699</v>
      </c>
      <c r="G30" s="389">
        <v>125.199269028045</v>
      </c>
      <c r="H30" s="389">
        <v>128.93345780338998</v>
      </c>
      <c r="I30" s="389">
        <v>137.294964829685</v>
      </c>
      <c r="J30" s="389">
        <v>145.528769951372</v>
      </c>
      <c r="K30" s="389">
        <v>144.921523557483</v>
      </c>
    </row>
    <row r="31" spans="2:11" ht="12">
      <c r="B31" s="388" t="s">
        <v>798</v>
      </c>
      <c r="C31" s="389">
        <v>101.2309300842</v>
      </c>
      <c r="D31" s="389">
        <v>106.462222327875</v>
      </c>
      <c r="E31" s="389">
        <v>104.63576591350099</v>
      </c>
      <c r="F31" s="389">
        <v>107.67011520941</v>
      </c>
      <c r="G31" s="389">
        <v>106.825096306277</v>
      </c>
      <c r="H31" s="389">
        <v>113.81615798734599</v>
      </c>
      <c r="I31" s="389">
        <v>119.07309903651</v>
      </c>
      <c r="J31" s="389">
        <v>127.007290234465</v>
      </c>
      <c r="K31" s="389">
        <v>129.045934694898</v>
      </c>
    </row>
    <row r="32" spans="2:11" ht="12">
      <c r="B32" s="388" t="s">
        <v>271</v>
      </c>
      <c r="C32" s="389">
        <v>2520</v>
      </c>
      <c r="D32" s="389">
        <v>2456</v>
      </c>
      <c r="E32" s="389">
        <v>2407.83</v>
      </c>
      <c r="F32" s="389">
        <v>2403.14</v>
      </c>
      <c r="G32" s="389">
        <v>2405.0199999999995</v>
      </c>
      <c r="H32" s="389">
        <v>2386.07</v>
      </c>
      <c r="I32" s="389">
        <v>2344.14</v>
      </c>
      <c r="J32" s="389">
        <v>2398.6400000000003</v>
      </c>
      <c r="K32" s="389">
        <v>2345.8999999999996</v>
      </c>
    </row>
    <row r="33" spans="2:11" ht="12">
      <c r="B33" s="81" t="s">
        <v>797</v>
      </c>
      <c r="C33" s="11"/>
      <c r="D33" s="11"/>
      <c r="E33" s="13"/>
      <c r="F33" s="13"/>
      <c r="G33" s="13"/>
      <c r="H33" s="13"/>
      <c r="I33" s="13"/>
      <c r="J33" s="13"/>
      <c r="K33" s="13"/>
    </row>
    <row r="34" spans="2:11" ht="12">
      <c r="B34" s="81"/>
      <c r="C34" s="13"/>
      <c r="D34" s="13"/>
      <c r="E34" s="13"/>
      <c r="F34" s="13"/>
      <c r="G34" s="13"/>
      <c r="H34" s="13"/>
      <c r="I34" s="13"/>
      <c r="J34" s="13"/>
      <c r="K34" s="13"/>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X32"/>
  <sheetViews>
    <sheetView showGridLines="0" showZeros="0" zoomScalePageLayoutView="0" workbookViewId="0" topLeftCell="A1">
      <selection activeCell="A1" sqref="A1"/>
    </sheetView>
  </sheetViews>
  <sheetFormatPr defaultColWidth="8.00390625" defaultRowHeight="12.75"/>
  <cols>
    <col min="1" max="1" width="2.421875" style="139" customWidth="1"/>
    <col min="2" max="2" width="29.8515625" style="139" customWidth="1"/>
    <col min="3" max="22" width="8.00390625" style="138" customWidth="1"/>
    <col min="23" max="27" width="8.00390625" style="139" customWidth="1"/>
    <col min="28" max="28" width="0" style="139" hidden="1" customWidth="1"/>
    <col min="29" max="16384" width="8.00390625" style="139" customWidth="1"/>
  </cols>
  <sheetData>
    <row r="1" spans="1:24" ht="15">
      <c r="A1" s="545"/>
      <c r="B1" s="18" t="s">
        <v>497</v>
      </c>
      <c r="R1" s="140"/>
      <c r="S1" s="140"/>
      <c r="T1" s="140"/>
      <c r="U1" s="140"/>
      <c r="V1" s="140"/>
      <c r="W1" s="140"/>
      <c r="X1" s="140"/>
    </row>
    <row r="2" spans="2:24" ht="15">
      <c r="B2" s="18" t="s">
        <v>32</v>
      </c>
      <c r="R2" s="140"/>
      <c r="S2" s="140"/>
      <c r="T2" s="140"/>
      <c r="U2" s="140"/>
      <c r="V2" s="140"/>
      <c r="W2" s="140"/>
      <c r="X2" s="140"/>
    </row>
    <row r="3" spans="2:11" ht="24">
      <c r="B3" s="100" t="s">
        <v>12</v>
      </c>
      <c r="C3" s="84" t="s">
        <v>512</v>
      </c>
      <c r="D3" s="84" t="s">
        <v>534</v>
      </c>
      <c r="E3" s="84" t="s">
        <v>565</v>
      </c>
      <c r="F3" s="84" t="s">
        <v>605</v>
      </c>
      <c r="G3" s="84" t="s">
        <v>618</v>
      </c>
      <c r="H3" s="84" t="s">
        <v>637</v>
      </c>
      <c r="I3" s="84" t="s">
        <v>679</v>
      </c>
      <c r="J3" s="84" t="s">
        <v>799</v>
      </c>
      <c r="K3" s="84" t="s">
        <v>861</v>
      </c>
    </row>
    <row r="4" spans="2:11" ht="12">
      <c r="B4" s="77" t="s">
        <v>14</v>
      </c>
      <c r="C4" s="77">
        <v>-14</v>
      </c>
      <c r="D4" s="77">
        <v>-17</v>
      </c>
      <c r="E4" s="77">
        <v>-18.818907934696</v>
      </c>
      <c r="F4" s="77">
        <v>-22.80446159854</v>
      </c>
      <c r="G4" s="77">
        <v>-24.032366082734995</v>
      </c>
      <c r="H4" s="77">
        <v>-24.207264384029003</v>
      </c>
      <c r="I4" s="77">
        <v>-12.089169100065</v>
      </c>
      <c r="J4" s="77">
        <v>-12.773027129534999</v>
      </c>
      <c r="K4" s="77">
        <v>-14.350645079784</v>
      </c>
    </row>
    <row r="5" spans="2:11" ht="12">
      <c r="B5" s="77" t="s">
        <v>15</v>
      </c>
      <c r="C5" s="77">
        <v>982</v>
      </c>
      <c r="D5" s="77">
        <v>1229</v>
      </c>
      <c r="E5" s="77">
        <v>1024.09998680439</v>
      </c>
      <c r="F5" s="77">
        <v>1096.4560211282785</v>
      </c>
      <c r="G5" s="77">
        <v>1055.5910055270083</v>
      </c>
      <c r="H5" s="77">
        <v>1294.9347796893696</v>
      </c>
      <c r="I5" s="77">
        <v>1161.25622120361</v>
      </c>
      <c r="J5" s="77">
        <v>1215.3389383044798</v>
      </c>
      <c r="K5" s="77">
        <v>1249.69729821081</v>
      </c>
    </row>
    <row r="6" spans="2:11" ht="12">
      <c r="B6" s="77" t="s">
        <v>16</v>
      </c>
      <c r="C6" s="77">
        <v>441</v>
      </c>
      <c r="D6" s="77">
        <v>484</v>
      </c>
      <c r="E6" s="77">
        <v>364.100577910023</v>
      </c>
      <c r="F6" s="77">
        <v>425.32720345152705</v>
      </c>
      <c r="G6" s="77">
        <v>480.99310518070985</v>
      </c>
      <c r="H6" s="77">
        <v>403.80211345774006</v>
      </c>
      <c r="I6" s="77">
        <v>303.528926370919</v>
      </c>
      <c r="J6" s="77">
        <v>330.725043485409</v>
      </c>
      <c r="K6" s="77">
        <v>194.1402315044</v>
      </c>
    </row>
    <row r="7" spans="2:11" ht="12">
      <c r="B7" s="82" t="s">
        <v>17</v>
      </c>
      <c r="C7" s="77">
        <v>11</v>
      </c>
      <c r="D7" s="77">
        <v>-82</v>
      </c>
      <c r="E7" s="77">
        <v>14.287217932499999</v>
      </c>
      <c r="F7" s="77">
        <v>-1.7193557033999998</v>
      </c>
      <c r="G7" s="393">
        <v>-0.20674476429999977</v>
      </c>
      <c r="H7" s="77">
        <v>4.510882535199997</v>
      </c>
      <c r="I7" s="77">
        <v>11.978405141</v>
      </c>
      <c r="J7" s="77">
        <v>0.19298570564</v>
      </c>
      <c r="K7" s="77">
        <v>-10.7563951775</v>
      </c>
    </row>
    <row r="8" spans="2:11" ht="12">
      <c r="B8" s="110" t="s">
        <v>18</v>
      </c>
      <c r="C8" s="111">
        <v>1420</v>
      </c>
      <c r="D8" s="111">
        <v>1614</v>
      </c>
      <c r="E8" s="111">
        <v>1383.668874712217</v>
      </c>
      <c r="F8" s="111">
        <v>1497.2594072778656</v>
      </c>
      <c r="G8" s="111">
        <v>1512.344999860683</v>
      </c>
      <c r="H8" s="111">
        <v>1679.0405112982805</v>
      </c>
      <c r="I8" s="111">
        <v>1464.674383615464</v>
      </c>
      <c r="J8" s="111">
        <v>1533.483940365994</v>
      </c>
      <c r="K8" s="111">
        <v>1418.7304894579258</v>
      </c>
    </row>
    <row r="9" spans="2:11" ht="12">
      <c r="B9" s="13" t="s">
        <v>19</v>
      </c>
      <c r="C9" s="77">
        <v>-367</v>
      </c>
      <c r="D9" s="77">
        <v>-415</v>
      </c>
      <c r="E9" s="77">
        <v>-381.60994938900103</v>
      </c>
      <c r="F9" s="77">
        <v>-394.13010088936494</v>
      </c>
      <c r="G9" s="77">
        <v>-382.817400194622</v>
      </c>
      <c r="H9" s="77">
        <v>-402.29154952701197</v>
      </c>
      <c r="I9" s="77">
        <v>-408.586407399361</v>
      </c>
      <c r="J9" s="77">
        <v>-384.640202958903</v>
      </c>
      <c r="K9" s="77">
        <v>-308.2515947257</v>
      </c>
    </row>
    <row r="10" spans="2:11" ht="12">
      <c r="B10" s="101" t="s">
        <v>20</v>
      </c>
      <c r="C10" s="77">
        <v>-251</v>
      </c>
      <c r="D10" s="77">
        <v>-243</v>
      </c>
      <c r="E10" s="77">
        <v>-220.497744339653</v>
      </c>
      <c r="F10" s="77">
        <v>-235.488773199846</v>
      </c>
      <c r="G10" s="77">
        <v>-243.10254511691298</v>
      </c>
      <c r="H10" s="77">
        <v>-264.22093734358793</v>
      </c>
      <c r="I10" s="77">
        <v>-232.06335458449</v>
      </c>
      <c r="J10" s="77">
        <v>-244.87624166535798</v>
      </c>
      <c r="K10" s="77">
        <v>-245.1817698852</v>
      </c>
    </row>
    <row r="11" spans="2:11" ht="36">
      <c r="B11" s="112" t="s">
        <v>21</v>
      </c>
      <c r="C11" s="77">
        <v>-11</v>
      </c>
      <c r="D11" s="77">
        <v>-10</v>
      </c>
      <c r="E11" s="77">
        <v>-8.715971778268</v>
      </c>
      <c r="F11" s="77">
        <v>-8.958759790314998</v>
      </c>
      <c r="G11" s="77">
        <v>-9.900407293555004</v>
      </c>
      <c r="H11" s="77">
        <v>-9.722861137861996</v>
      </c>
      <c r="I11" s="77">
        <v>-8.945248644286</v>
      </c>
      <c r="J11" s="77">
        <v>-7.643040217994</v>
      </c>
      <c r="K11" s="77">
        <v>-4.2242097394</v>
      </c>
    </row>
    <row r="12" spans="2:11" ht="12">
      <c r="B12" s="113" t="s">
        <v>22</v>
      </c>
      <c r="C12" s="111">
        <v>-629</v>
      </c>
      <c r="D12" s="111">
        <v>-668</v>
      </c>
      <c r="E12" s="111">
        <v>-610.823665506922</v>
      </c>
      <c r="F12" s="111">
        <v>-638.5776338795259</v>
      </c>
      <c r="G12" s="111">
        <v>-635.82035260509</v>
      </c>
      <c r="H12" s="111">
        <v>-676.2353480084619</v>
      </c>
      <c r="I12" s="111">
        <v>-649.5950106281371</v>
      </c>
      <c r="J12" s="111">
        <v>-637.159484842255</v>
      </c>
      <c r="K12" s="111">
        <v>-557.6575743502999</v>
      </c>
    </row>
    <row r="13" spans="2:11" ht="12">
      <c r="B13" s="114" t="s">
        <v>23</v>
      </c>
      <c r="C13" s="115">
        <v>791</v>
      </c>
      <c r="D13" s="115">
        <v>946</v>
      </c>
      <c r="E13" s="115">
        <v>772.8452092052951</v>
      </c>
      <c r="F13" s="115">
        <v>858.6817733983397</v>
      </c>
      <c r="G13" s="115">
        <v>876.524647255593</v>
      </c>
      <c r="H13" s="115">
        <v>1002.8051632898187</v>
      </c>
      <c r="I13" s="115">
        <v>815.0793729873269</v>
      </c>
      <c r="J13" s="115">
        <v>896.324455523739</v>
      </c>
      <c r="K13" s="115">
        <v>861.0729151076259</v>
      </c>
    </row>
    <row r="14" spans="2:11" ht="24">
      <c r="B14" s="116" t="s">
        <v>335</v>
      </c>
      <c r="C14" s="339"/>
      <c r="D14" s="339"/>
      <c r="E14" s="339"/>
      <c r="F14" s="339"/>
      <c r="G14" s="339"/>
      <c r="H14" s="339"/>
      <c r="I14" s="339"/>
      <c r="J14" s="339"/>
      <c r="K14" s="339">
        <v>-4.02138E-05</v>
      </c>
    </row>
    <row r="15" spans="2:11" ht="12">
      <c r="B15" s="116"/>
      <c r="C15" s="339"/>
      <c r="D15" s="339"/>
      <c r="E15" s="339"/>
      <c r="F15" s="339"/>
      <c r="G15" s="339"/>
      <c r="H15" s="339"/>
      <c r="I15" s="339"/>
      <c r="J15" s="339"/>
      <c r="K15" s="339">
        <v>-0.44607765</v>
      </c>
    </row>
    <row r="16" spans="2:11" ht="12">
      <c r="B16" s="82" t="s">
        <v>24</v>
      </c>
      <c r="C16" s="339"/>
      <c r="D16" s="339"/>
      <c r="E16" s="339"/>
      <c r="F16" s="339"/>
      <c r="G16" s="339"/>
      <c r="H16" s="339"/>
      <c r="I16" s="339"/>
      <c r="J16" s="339"/>
      <c r="K16" s="339"/>
    </row>
    <row r="17" spans="2:11" ht="24">
      <c r="B17" s="379" t="s">
        <v>666</v>
      </c>
      <c r="C17" s="111">
        <v>791</v>
      </c>
      <c r="D17" s="111">
        <v>946.0000852336</v>
      </c>
      <c r="E17" s="111">
        <v>772.8277268763411</v>
      </c>
      <c r="F17" s="111">
        <v>858.6940982865717</v>
      </c>
      <c r="G17" s="111">
        <v>876.535171090957</v>
      </c>
      <c r="H17" s="111">
        <v>1002.8758548790687</v>
      </c>
      <c r="I17" s="111">
        <v>814.3485346081649</v>
      </c>
      <c r="J17" s="111">
        <v>895.747474593365</v>
      </c>
      <c r="K17" s="111">
        <v>860.6267972438259</v>
      </c>
    </row>
    <row r="18" spans="2:11" ht="12">
      <c r="B18" s="540" t="s">
        <v>689</v>
      </c>
      <c r="C18" s="111"/>
      <c r="D18" s="111"/>
      <c r="E18" s="111"/>
      <c r="F18" s="111"/>
      <c r="G18" s="111"/>
      <c r="H18" s="111"/>
      <c r="I18" s="111"/>
      <c r="J18" s="111"/>
      <c r="K18" s="111"/>
    </row>
    <row r="19" spans="2:11" ht="12">
      <c r="B19" s="380" t="s">
        <v>639</v>
      </c>
      <c r="C19" s="381">
        <v>0</v>
      </c>
      <c r="D19" s="381">
        <v>0</v>
      </c>
      <c r="E19" s="381">
        <v>0</v>
      </c>
      <c r="F19" s="381">
        <v>0</v>
      </c>
      <c r="G19" s="381">
        <v>0</v>
      </c>
      <c r="H19" s="381">
        <v>0</v>
      </c>
      <c r="I19" s="381">
        <v>0</v>
      </c>
      <c r="J19" s="381">
        <v>0</v>
      </c>
      <c r="K19" s="381">
        <v>0</v>
      </c>
    </row>
    <row r="20" spans="2:11" ht="12">
      <c r="B20" s="117" t="s">
        <v>25</v>
      </c>
      <c r="C20" s="117">
        <v>791</v>
      </c>
      <c r="D20" s="117">
        <v>946.0000852336</v>
      </c>
      <c r="E20" s="117">
        <v>772.8277268763411</v>
      </c>
      <c r="F20" s="117">
        <v>858.6940982865717</v>
      </c>
      <c r="G20" s="117">
        <v>876.535171090957</v>
      </c>
      <c r="H20" s="117">
        <v>1002.8758548790687</v>
      </c>
      <c r="I20" s="117">
        <v>814.3485346081649</v>
      </c>
      <c r="J20" s="117">
        <v>895.747474593365</v>
      </c>
      <c r="K20" s="117">
        <v>860.6267972438259</v>
      </c>
    </row>
    <row r="21" spans="2:11" ht="12">
      <c r="B21" s="502"/>
      <c r="C21" s="79"/>
      <c r="D21" s="79"/>
      <c r="E21" s="79"/>
      <c r="F21" s="79"/>
      <c r="G21" s="79"/>
      <c r="H21" s="79"/>
      <c r="I21" s="79"/>
      <c r="J21" s="79"/>
      <c r="K21" s="79"/>
    </row>
    <row r="22" spans="2:11" ht="12">
      <c r="B22" s="382" t="s">
        <v>266</v>
      </c>
      <c r="C22" s="383">
        <v>0.44295774647887326</v>
      </c>
      <c r="D22" s="383">
        <v>0.4138785625774473</v>
      </c>
      <c r="E22" s="383">
        <v>0.44145219761047555</v>
      </c>
      <c r="F22" s="383">
        <v>0.42649766017533985</v>
      </c>
      <c r="G22" s="383">
        <v>0.42042017705197005</v>
      </c>
      <c r="H22" s="383">
        <v>0.4027510613699118</v>
      </c>
      <c r="I22" s="383">
        <v>0.4435081393481119</v>
      </c>
      <c r="J22" s="383">
        <v>0.41549798342862676</v>
      </c>
      <c r="K22" s="383">
        <v>0.3930680129129895</v>
      </c>
    </row>
    <row r="23" spans="2:11" ht="12">
      <c r="B23" s="384" t="s">
        <v>267</v>
      </c>
      <c r="C23" s="385">
        <v>11728</v>
      </c>
      <c r="D23" s="385">
        <v>11711</v>
      </c>
      <c r="E23" s="385">
        <v>8.4404771826173</v>
      </c>
      <c r="F23" s="385">
        <v>8.4135547032113</v>
      </c>
      <c r="G23" s="385">
        <v>8.3877996740176</v>
      </c>
      <c r="H23" s="385">
        <v>8.46366870737</v>
      </c>
      <c r="I23" s="385">
        <v>8.28805707873037</v>
      </c>
      <c r="J23" s="385">
        <v>8.426204323613133</v>
      </c>
      <c r="K23" s="385">
        <v>7.664156283134223</v>
      </c>
    </row>
    <row r="24" spans="2:11" ht="12">
      <c r="B24" s="386" t="s">
        <v>268</v>
      </c>
      <c r="C24" s="387"/>
      <c r="D24" s="387"/>
      <c r="E24" s="387"/>
      <c r="F24" s="387"/>
      <c r="G24" s="387"/>
      <c r="H24" s="387"/>
      <c r="I24" s="387"/>
      <c r="J24" s="387"/>
      <c r="K24" s="387"/>
    </row>
    <row r="25" spans="2:11" ht="12">
      <c r="B25" s="386" t="s">
        <v>269</v>
      </c>
      <c r="C25" s="385">
        <v>23.33611869031378</v>
      </c>
      <c r="D25" s="385">
        <v>27.94944923576125</v>
      </c>
      <c r="E25" s="385">
        <v>31.4973587740952</v>
      </c>
      <c r="F25" s="385">
        <v>35.10891415465992</v>
      </c>
      <c r="G25" s="385">
        <v>35.94841443213234</v>
      </c>
      <c r="H25" s="385">
        <v>40.761200137475846</v>
      </c>
      <c r="I25" s="385">
        <v>33.79994771321281</v>
      </c>
      <c r="J25" s="385">
        <v>36.56891281363891</v>
      </c>
      <c r="K25" s="385">
        <v>38.628598806547934</v>
      </c>
    </row>
    <row r="26" spans="2:11" ht="12">
      <c r="B26" s="384" t="s">
        <v>270</v>
      </c>
      <c r="C26" s="385">
        <v>21.941318189640338</v>
      </c>
      <c r="D26" s="385">
        <v>23.452464788732396</v>
      </c>
      <c r="E26" s="385">
        <v>31.498075331273984</v>
      </c>
      <c r="F26" s="385">
        <v>33.30035719713179</v>
      </c>
      <c r="G26" s="385">
        <v>34.18015679854313</v>
      </c>
      <c r="H26" s="385">
        <v>35.831977780984566</v>
      </c>
      <c r="I26" s="385">
        <v>33.79994770803506</v>
      </c>
      <c r="J26" s="385">
        <v>35.19587333335199</v>
      </c>
      <c r="K26" s="385">
        <v>36.27506333184214</v>
      </c>
    </row>
    <row r="27" spans="2:11" ht="12">
      <c r="B27" s="388" t="s">
        <v>494</v>
      </c>
      <c r="C27" s="503">
        <v>4</v>
      </c>
      <c r="D27" s="503">
        <v>4</v>
      </c>
      <c r="E27" s="503">
        <v>4</v>
      </c>
      <c r="F27" s="503">
        <v>4</v>
      </c>
      <c r="G27" s="503">
        <v>4</v>
      </c>
      <c r="H27" s="503">
        <v>4</v>
      </c>
      <c r="I27" s="503">
        <v>4</v>
      </c>
      <c r="J27" s="503">
        <v>4.126</v>
      </c>
      <c r="K27" s="503">
        <v>3.977407111721999</v>
      </c>
    </row>
    <row r="28" spans="2:11" ht="12">
      <c r="B28" s="388" t="s">
        <v>498</v>
      </c>
      <c r="C28" s="503"/>
      <c r="D28" s="503"/>
      <c r="E28" s="503"/>
      <c r="F28" s="503"/>
      <c r="G28" s="503"/>
      <c r="H28" s="503"/>
      <c r="I28" s="503"/>
      <c r="J28" s="503"/>
      <c r="K28" s="503"/>
    </row>
    <row r="29" spans="2:11" ht="12">
      <c r="B29" s="388" t="s">
        <v>798</v>
      </c>
      <c r="C29" s="503"/>
      <c r="D29" s="503"/>
      <c r="E29" s="503"/>
      <c r="F29" s="503"/>
      <c r="G29" s="503"/>
      <c r="H29" s="503"/>
      <c r="I29" s="503"/>
      <c r="J29" s="503"/>
      <c r="K29" s="503"/>
    </row>
    <row r="30" spans="2:11" ht="12">
      <c r="B30" s="388" t="s">
        <v>271</v>
      </c>
      <c r="C30" s="389">
        <v>1465</v>
      </c>
      <c r="D30" s="389">
        <v>1491</v>
      </c>
      <c r="E30" s="389">
        <v>1490</v>
      </c>
      <c r="F30" s="389">
        <v>1482</v>
      </c>
      <c r="G30" s="389">
        <v>1450.66</v>
      </c>
      <c r="H30" s="389">
        <v>1491</v>
      </c>
      <c r="I30" s="389">
        <v>1471.73</v>
      </c>
      <c r="J30" s="389">
        <v>1226.8899999999999</v>
      </c>
      <c r="K30" s="389">
        <v>1203.2199999999998</v>
      </c>
    </row>
    <row r="31" spans="2:11" ht="12">
      <c r="B31" s="81" t="s">
        <v>797</v>
      </c>
      <c r="C31" s="13"/>
      <c r="D31" s="13"/>
      <c r="E31" s="13"/>
      <c r="F31" s="13"/>
      <c r="G31" s="13"/>
      <c r="H31" s="13"/>
      <c r="I31" s="13"/>
      <c r="J31" s="13"/>
      <c r="K31" s="13"/>
    </row>
    <row r="32" spans="2:11" ht="12">
      <c r="B32" s="81"/>
      <c r="C32" s="13"/>
      <c r="D32" s="13"/>
      <c r="E32" s="13"/>
      <c r="F32" s="13"/>
      <c r="G32" s="13"/>
      <c r="H32" s="13"/>
      <c r="I32" s="13"/>
      <c r="J32" s="13"/>
      <c r="K32" s="13"/>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7.xml><?xml version="1.0" encoding="utf-8"?>
<worksheet xmlns="http://schemas.openxmlformats.org/spreadsheetml/2006/main" xmlns:r="http://schemas.openxmlformats.org/officeDocument/2006/relationships">
  <dimension ref="A1:J38"/>
  <sheetViews>
    <sheetView showGridLines="0" zoomScalePageLayoutView="0" workbookViewId="0" topLeftCell="A1">
      <selection activeCell="A1" sqref="A1"/>
    </sheetView>
  </sheetViews>
  <sheetFormatPr defaultColWidth="9.140625" defaultRowHeight="12.75"/>
  <cols>
    <col min="1" max="1" width="40.7109375" style="3" customWidth="1"/>
    <col min="2" max="16384" width="9.140625" style="3" customWidth="1"/>
  </cols>
  <sheetData>
    <row r="1" ht="15">
      <c r="A1" s="41" t="s">
        <v>166</v>
      </c>
    </row>
    <row r="2" ht="12.75">
      <c r="A2" s="40"/>
    </row>
    <row r="3" spans="1:10" ht="12.75">
      <c r="A3" s="120"/>
      <c r="B3" s="137" t="s">
        <v>2</v>
      </c>
      <c r="C3" s="137" t="s">
        <v>1</v>
      </c>
      <c r="D3" s="137" t="s">
        <v>53</v>
      </c>
      <c r="E3" s="137" t="s">
        <v>54</v>
      </c>
      <c r="F3" s="137" t="s">
        <v>2</v>
      </c>
      <c r="G3" s="137" t="s">
        <v>1</v>
      </c>
      <c r="H3" s="137" t="s">
        <v>53</v>
      </c>
      <c r="I3" s="137" t="s">
        <v>54</v>
      </c>
      <c r="J3" s="137" t="s">
        <v>2</v>
      </c>
    </row>
    <row r="4" spans="1:10" ht="12.75">
      <c r="A4" s="119" t="s">
        <v>12</v>
      </c>
      <c r="B4" s="26">
        <v>2016</v>
      </c>
      <c r="C4" s="26">
        <v>2016</v>
      </c>
      <c r="D4" s="26">
        <v>2017</v>
      </c>
      <c r="E4" s="26">
        <v>2017</v>
      </c>
      <c r="F4" s="26">
        <v>2017</v>
      </c>
      <c r="G4" s="26">
        <v>2017</v>
      </c>
      <c r="H4" s="26">
        <v>2018</v>
      </c>
      <c r="I4" s="26">
        <v>2018</v>
      </c>
      <c r="J4" s="26">
        <v>2018</v>
      </c>
    </row>
    <row r="5" spans="1:10" ht="24">
      <c r="A5" s="591" t="s">
        <v>833</v>
      </c>
      <c r="B5" s="102">
        <v>6676</v>
      </c>
      <c r="C5" s="102">
        <v>7263</v>
      </c>
      <c r="D5" s="102">
        <v>8514.711512675101</v>
      </c>
      <c r="E5" s="102">
        <v>7046.1738391392</v>
      </c>
      <c r="F5" s="102">
        <v>6331.397048808201</v>
      </c>
      <c r="G5" s="102">
        <v>7371.923320935701</v>
      </c>
      <c r="H5" s="102">
        <v>8421.1750406679</v>
      </c>
      <c r="I5" s="592">
        <v>8478.5301038809</v>
      </c>
      <c r="J5" s="592">
        <v>6885.742</v>
      </c>
    </row>
    <row r="6" spans="1:10" ht="12.75">
      <c r="A6" s="12" t="s">
        <v>167</v>
      </c>
      <c r="B6" s="42">
        <v>1073</v>
      </c>
      <c r="C6" s="42">
        <v>1206</v>
      </c>
      <c r="D6" s="42">
        <v>1353.3118465618004</v>
      </c>
      <c r="E6" s="42">
        <v>1203.8274103417002</v>
      </c>
      <c r="F6" s="42">
        <v>921.5525749051997</v>
      </c>
      <c r="G6" s="42">
        <v>1177.4144094192995</v>
      </c>
      <c r="H6" s="42">
        <v>1292.0668293024987</v>
      </c>
      <c r="I6" s="109">
        <v>1227.7852662454998</v>
      </c>
      <c r="J6" s="109">
        <v>1174.797</v>
      </c>
    </row>
    <row r="7" spans="1:10" ht="12.75">
      <c r="A7" s="12" t="s">
        <v>340</v>
      </c>
      <c r="B7" s="42">
        <v>4563</v>
      </c>
      <c r="C7" s="42">
        <v>5063</v>
      </c>
      <c r="D7" s="42">
        <v>5704.5096606774005</v>
      </c>
      <c r="E7" s="42">
        <v>4686.1162896276</v>
      </c>
      <c r="F7" s="42">
        <v>4299.573072303201</v>
      </c>
      <c r="G7" s="42">
        <v>4928.940378367</v>
      </c>
      <c r="H7" s="42">
        <v>5852.173635217601</v>
      </c>
      <c r="I7" s="109">
        <v>5979.215288971199</v>
      </c>
      <c r="J7" s="109">
        <v>4405.825</v>
      </c>
    </row>
    <row r="8" spans="1:10" ht="12.75">
      <c r="A8" s="12" t="s">
        <v>341</v>
      </c>
      <c r="B8" s="42">
        <v>1040</v>
      </c>
      <c r="C8" s="42">
        <v>994</v>
      </c>
      <c r="D8" s="42">
        <v>1456.8900054359</v>
      </c>
      <c r="E8" s="42">
        <v>1156.2301391699</v>
      </c>
      <c r="F8" s="42">
        <v>1110.2714015998</v>
      </c>
      <c r="G8" s="42">
        <v>1265.5685331493999</v>
      </c>
      <c r="H8" s="42">
        <v>1276.9345761478</v>
      </c>
      <c r="I8" s="109">
        <v>1271.5295486641999</v>
      </c>
      <c r="J8" s="109">
        <v>1305.119</v>
      </c>
    </row>
    <row r="9" spans="1:10" ht="12.75">
      <c r="A9" s="121" t="s">
        <v>499</v>
      </c>
      <c r="B9" s="102">
        <v>3661</v>
      </c>
      <c r="C9" s="102">
        <v>3756</v>
      </c>
      <c r="D9" s="102">
        <v>4620.02726</v>
      </c>
      <c r="E9" s="102">
        <v>4020.0986199999998</v>
      </c>
      <c r="F9" s="102">
        <v>3430.0620900000004</v>
      </c>
      <c r="G9" s="102">
        <v>3996.99398</v>
      </c>
      <c r="H9" s="102">
        <v>4526.47221</v>
      </c>
      <c r="I9" s="592">
        <v>3946.0327300000004</v>
      </c>
      <c r="J9" s="592">
        <v>3684.029</v>
      </c>
    </row>
    <row r="10" spans="1:10" ht="12.75">
      <c r="A10" s="12" t="s">
        <v>167</v>
      </c>
      <c r="B10" s="42">
        <v>953</v>
      </c>
      <c r="C10" s="42">
        <v>1040</v>
      </c>
      <c r="D10" s="42">
        <v>1234.68932</v>
      </c>
      <c r="E10" s="42">
        <v>1063.28954</v>
      </c>
      <c r="F10" s="42">
        <v>787.9972799999998</v>
      </c>
      <c r="G10" s="42">
        <v>996.9539899999997</v>
      </c>
      <c r="H10" s="42">
        <v>1154.3427900000002</v>
      </c>
      <c r="I10" s="109">
        <v>1101.15981</v>
      </c>
      <c r="J10" s="109">
        <v>1033.005</v>
      </c>
    </row>
    <row r="11" spans="1:10" ht="12.75">
      <c r="A11" s="12" t="s">
        <v>340</v>
      </c>
      <c r="B11" s="42">
        <v>2686</v>
      </c>
      <c r="C11" s="42">
        <v>2700</v>
      </c>
      <c r="D11" s="42">
        <v>3368.77794</v>
      </c>
      <c r="E11" s="42">
        <v>2940.22508</v>
      </c>
      <c r="F11" s="42">
        <v>2625.49281</v>
      </c>
      <c r="G11" s="42">
        <v>2983.46799</v>
      </c>
      <c r="H11" s="42">
        <v>3355.55742</v>
      </c>
      <c r="I11" s="109">
        <v>2828.30092</v>
      </c>
      <c r="J11" s="109">
        <v>2634.452</v>
      </c>
    </row>
    <row r="12" spans="1:10" ht="12.75">
      <c r="A12" s="12" t="s">
        <v>341</v>
      </c>
      <c r="B12" s="42">
        <v>22</v>
      </c>
      <c r="C12" s="42">
        <v>16</v>
      </c>
      <c r="D12" s="42">
        <v>16.56</v>
      </c>
      <c r="E12" s="42">
        <v>16.584</v>
      </c>
      <c r="F12" s="42">
        <v>16.572</v>
      </c>
      <c r="G12" s="42">
        <v>16.572</v>
      </c>
      <c r="H12" s="42">
        <v>16.572</v>
      </c>
      <c r="I12" s="109">
        <v>16.572</v>
      </c>
      <c r="J12" s="109">
        <v>16.572</v>
      </c>
    </row>
    <row r="13" spans="1:10" ht="12.75">
      <c r="A13" s="121" t="s">
        <v>169</v>
      </c>
      <c r="B13" s="102">
        <v>3015</v>
      </c>
      <c r="C13" s="102">
        <v>3507</v>
      </c>
      <c r="D13" s="102">
        <v>3894.6842526751007</v>
      </c>
      <c r="E13" s="102">
        <v>3026.0752191392003</v>
      </c>
      <c r="F13" s="102">
        <v>2901.334958808201</v>
      </c>
      <c r="G13" s="102">
        <v>3374.9293409357</v>
      </c>
      <c r="H13" s="102">
        <v>3894.7028306679</v>
      </c>
      <c r="I13" s="592">
        <v>4532.4973738808985</v>
      </c>
      <c r="J13" s="592">
        <v>3201.713</v>
      </c>
    </row>
    <row r="14" spans="1:10" ht="12.75">
      <c r="A14" s="12" t="s">
        <v>167</v>
      </c>
      <c r="B14" s="42">
        <v>120</v>
      </c>
      <c r="C14" s="42">
        <v>166</v>
      </c>
      <c r="D14" s="42">
        <v>118.62252656180038</v>
      </c>
      <c r="E14" s="42">
        <v>140.53787034170026</v>
      </c>
      <c r="F14" s="42">
        <v>133.5552949051999</v>
      </c>
      <c r="G14" s="42">
        <v>180.46041941929982</v>
      </c>
      <c r="H14" s="42">
        <v>137.72403930249857</v>
      </c>
      <c r="I14" s="109">
        <v>126.62545624549966</v>
      </c>
      <c r="J14" s="109">
        <v>141.7916</v>
      </c>
    </row>
    <row r="15" spans="1:10" ht="12.75">
      <c r="A15" s="12" t="s">
        <v>340</v>
      </c>
      <c r="B15" s="109">
        <v>1877</v>
      </c>
      <c r="C15" s="109">
        <v>2363</v>
      </c>
      <c r="D15" s="109">
        <v>2335.7317206774</v>
      </c>
      <c r="E15" s="109">
        <v>1745.8912096276</v>
      </c>
      <c r="F15" s="109">
        <v>1674.080262303201</v>
      </c>
      <c r="G15" s="109">
        <v>1945.4723883670001</v>
      </c>
      <c r="H15" s="109">
        <v>2496.616215217601</v>
      </c>
      <c r="I15" s="109">
        <v>3150.9143689711987</v>
      </c>
      <c r="J15" s="109">
        <v>1771.374</v>
      </c>
    </row>
    <row r="16" spans="1:10" ht="12.75">
      <c r="A16" s="80" t="s">
        <v>341</v>
      </c>
      <c r="B16" s="109">
        <v>1018</v>
      </c>
      <c r="C16" s="109">
        <v>978</v>
      </c>
      <c r="D16" s="109">
        <v>1440.3300054359001</v>
      </c>
      <c r="E16" s="109">
        <v>1139.6461391699</v>
      </c>
      <c r="F16" s="109">
        <v>1093.6994015998</v>
      </c>
      <c r="G16" s="109">
        <v>1248.9965331494</v>
      </c>
      <c r="H16" s="109">
        <v>1260.3625761478002</v>
      </c>
      <c r="I16" s="109">
        <v>1254.9575486642</v>
      </c>
      <c r="J16" s="109">
        <v>1288.547</v>
      </c>
    </row>
    <row r="17" spans="1:10" ht="12.75">
      <c r="A17" s="122" t="s">
        <v>831</v>
      </c>
      <c r="B17" s="102"/>
      <c r="C17" s="102"/>
      <c r="D17" s="102"/>
      <c r="E17" s="102"/>
      <c r="F17" s="102"/>
      <c r="G17" s="102"/>
      <c r="H17" s="102"/>
      <c r="I17" s="592"/>
      <c r="J17" s="592"/>
    </row>
    <row r="18" spans="1:10" ht="12.75">
      <c r="A18" s="121" t="s">
        <v>168</v>
      </c>
      <c r="B18" s="102">
        <v>2616</v>
      </c>
      <c r="C18" s="102">
        <v>2848</v>
      </c>
      <c r="D18" s="102">
        <v>2844.9048107569997</v>
      </c>
      <c r="E18" s="102">
        <v>2850.252343633001</v>
      </c>
      <c r="F18" s="102">
        <v>2937.256636622</v>
      </c>
      <c r="G18" s="102">
        <v>3553.868399664</v>
      </c>
      <c r="H18" s="102">
        <v>4077.54650742</v>
      </c>
      <c r="I18" s="592">
        <v>2677.2620076449984</v>
      </c>
      <c r="J18" s="592">
        <v>0</v>
      </c>
    </row>
    <row r="19" spans="1:10" ht="12.75">
      <c r="A19" s="12" t="s">
        <v>167</v>
      </c>
      <c r="B19" s="42">
        <v>940</v>
      </c>
      <c r="C19" s="42">
        <v>1047</v>
      </c>
      <c r="D19" s="42">
        <v>905.595816322</v>
      </c>
      <c r="E19" s="42">
        <v>966.9613258040011</v>
      </c>
      <c r="F19" s="42">
        <v>997.436463254</v>
      </c>
      <c r="G19" s="42">
        <v>987.7901208340013</v>
      </c>
      <c r="H19" s="42">
        <v>942.1936109400001</v>
      </c>
      <c r="I19" s="109">
        <v>572.2978148969999</v>
      </c>
      <c r="J19" s="109">
        <v>0</v>
      </c>
    </row>
    <row r="20" spans="1:10" ht="12.75">
      <c r="A20" s="12" t="s">
        <v>340</v>
      </c>
      <c r="B20" s="42">
        <v>1676</v>
      </c>
      <c r="C20" s="42">
        <v>1801</v>
      </c>
      <c r="D20" s="42">
        <v>1939.308994435</v>
      </c>
      <c r="E20" s="42">
        <v>1883.291017829</v>
      </c>
      <c r="F20" s="42">
        <v>1939.820173368</v>
      </c>
      <c r="G20" s="42">
        <v>2566.078278829999</v>
      </c>
      <c r="H20" s="42">
        <v>3135.3528964800003</v>
      </c>
      <c r="I20" s="109">
        <v>2104.964192747999</v>
      </c>
      <c r="J20" s="109">
        <v>0</v>
      </c>
    </row>
    <row r="21" spans="1:10" ht="12.75">
      <c r="A21" s="495" t="s">
        <v>832</v>
      </c>
      <c r="B21" s="496">
        <v>127</v>
      </c>
      <c r="C21" s="496">
        <v>166</v>
      </c>
      <c r="D21" s="496">
        <v>140.639</v>
      </c>
      <c r="E21" s="496">
        <v>127.934</v>
      </c>
      <c r="F21" s="496">
        <v>123.269</v>
      </c>
      <c r="G21" s="496">
        <v>157.389</v>
      </c>
      <c r="H21" s="496">
        <v>132.352</v>
      </c>
      <c r="I21" s="496">
        <v>123.214</v>
      </c>
      <c r="J21" s="496">
        <v>113.3</v>
      </c>
    </row>
    <row r="22" spans="1:10" ht="24">
      <c r="A22" s="593" t="s">
        <v>834</v>
      </c>
      <c r="B22" s="497">
        <v>307300</v>
      </c>
      <c r="C22" s="497">
        <v>316400</v>
      </c>
      <c r="D22" s="497">
        <v>327100</v>
      </c>
      <c r="E22" s="497">
        <v>331138.8234760803</v>
      </c>
      <c r="F22" s="497">
        <v>332642.7404391512</v>
      </c>
      <c r="G22" s="497">
        <v>343487.3656290038</v>
      </c>
      <c r="H22" s="497">
        <v>346667.0168682595</v>
      </c>
      <c r="I22" s="497">
        <v>360581.7860160519</v>
      </c>
      <c r="J22" s="497">
        <v>365829.4</v>
      </c>
    </row>
    <row r="23" spans="1:10" ht="12.75">
      <c r="A23" s="12" t="s">
        <v>167</v>
      </c>
      <c r="B23" s="498">
        <v>14600</v>
      </c>
      <c r="C23" s="498">
        <v>15200</v>
      </c>
      <c r="D23" s="498">
        <v>16400</v>
      </c>
      <c r="E23" s="498">
        <v>17187.261745236985</v>
      </c>
      <c r="F23" s="498">
        <v>17775.907631031965</v>
      </c>
      <c r="G23" s="498">
        <v>18556.78000382048</v>
      </c>
      <c r="H23" s="498">
        <v>19519.5896944783</v>
      </c>
      <c r="I23" s="499">
        <v>20482.773457059073</v>
      </c>
      <c r="J23" s="499">
        <v>20668.08</v>
      </c>
    </row>
    <row r="24" spans="1:10" ht="12.75">
      <c r="A24" s="12" t="s">
        <v>340</v>
      </c>
      <c r="B24" s="499">
        <v>257600</v>
      </c>
      <c r="C24" s="499">
        <v>264600</v>
      </c>
      <c r="D24" s="499">
        <v>273300</v>
      </c>
      <c r="E24" s="499">
        <v>275393.59661734104</v>
      </c>
      <c r="F24" s="499">
        <v>276130.60610005754</v>
      </c>
      <c r="G24" s="499">
        <v>283892.1010482458</v>
      </c>
      <c r="H24" s="499">
        <v>285052.17234444496</v>
      </c>
      <c r="I24" s="499">
        <v>296170.6024580449</v>
      </c>
      <c r="J24" s="499">
        <v>300263.5</v>
      </c>
    </row>
    <row r="25" spans="1:10" ht="12.75">
      <c r="A25" s="12" t="s">
        <v>341</v>
      </c>
      <c r="B25" s="499">
        <v>35100</v>
      </c>
      <c r="C25" s="499">
        <v>36600</v>
      </c>
      <c r="D25" s="499">
        <v>37400</v>
      </c>
      <c r="E25" s="499">
        <v>38557.96511350225</v>
      </c>
      <c r="F25" s="499">
        <v>38736.226708061666</v>
      </c>
      <c r="G25" s="499">
        <v>41038.48457693754</v>
      </c>
      <c r="H25" s="499">
        <v>42095.254829336314</v>
      </c>
      <c r="I25" s="499">
        <v>43928.410100947935</v>
      </c>
      <c r="J25" s="499">
        <v>44897.81</v>
      </c>
    </row>
    <row r="26" spans="1:10" ht="12.75">
      <c r="A26" s="121" t="s">
        <v>499</v>
      </c>
      <c r="B26" s="500">
        <v>220200</v>
      </c>
      <c r="C26" s="500">
        <v>226900</v>
      </c>
      <c r="D26" s="500">
        <v>235000</v>
      </c>
      <c r="E26" s="500">
        <v>236163.95718000003</v>
      </c>
      <c r="F26" s="500">
        <v>237787.39530000006</v>
      </c>
      <c r="G26" s="500">
        <v>245367.11656000005</v>
      </c>
      <c r="H26" s="500">
        <v>245809.51782</v>
      </c>
      <c r="I26" s="497">
        <v>255121.82475999996</v>
      </c>
      <c r="J26" s="497">
        <v>258910.7</v>
      </c>
    </row>
    <row r="27" spans="1:10" ht="12.75">
      <c r="A27" s="12" t="s">
        <v>167</v>
      </c>
      <c r="B27" s="498">
        <v>12600</v>
      </c>
      <c r="C27" s="498">
        <v>13200</v>
      </c>
      <c r="D27" s="498">
        <v>14400</v>
      </c>
      <c r="E27" s="498">
        <v>15185.26404</v>
      </c>
      <c r="F27" s="498">
        <v>15770.718640000036</v>
      </c>
      <c r="G27" s="498">
        <v>16485.071919999988</v>
      </c>
      <c r="H27" s="498">
        <v>17307.69525999999</v>
      </c>
      <c r="I27" s="499">
        <v>18245.976169999958</v>
      </c>
      <c r="J27" s="499">
        <v>18467.88</v>
      </c>
    </row>
    <row r="28" spans="1:10" ht="12.75">
      <c r="A28" s="12" t="s">
        <v>340</v>
      </c>
      <c r="B28" s="499">
        <v>192100</v>
      </c>
      <c r="C28" s="499">
        <v>197400</v>
      </c>
      <c r="D28" s="499">
        <v>204400</v>
      </c>
      <c r="E28" s="499">
        <v>204350.13114</v>
      </c>
      <c r="F28" s="499">
        <v>206044.07866000003</v>
      </c>
      <c r="G28" s="499">
        <v>212040.26664000007</v>
      </c>
      <c r="H28" s="499">
        <v>212013.06256000002</v>
      </c>
      <c r="I28" s="499">
        <v>219849.33959000002</v>
      </c>
      <c r="J28" s="499">
        <v>223208.5</v>
      </c>
    </row>
    <row r="29" spans="1:10" ht="12.75">
      <c r="A29" s="12" t="s">
        <v>341</v>
      </c>
      <c r="B29" s="499">
        <v>15500</v>
      </c>
      <c r="C29" s="499">
        <v>16300</v>
      </c>
      <c r="D29" s="499">
        <v>16200</v>
      </c>
      <c r="E29" s="499">
        <v>16628.562</v>
      </c>
      <c r="F29" s="499">
        <v>15972.598</v>
      </c>
      <c r="G29" s="499">
        <v>16841.778</v>
      </c>
      <c r="H29" s="499">
        <v>16488.76</v>
      </c>
      <c r="I29" s="499">
        <v>17026.509</v>
      </c>
      <c r="J29" s="499">
        <v>17234.3</v>
      </c>
    </row>
    <row r="30" spans="1:10" ht="12.75">
      <c r="A30" s="121" t="s">
        <v>169</v>
      </c>
      <c r="B30" s="500">
        <v>87100</v>
      </c>
      <c r="C30" s="500">
        <v>89500</v>
      </c>
      <c r="D30" s="500">
        <v>92100</v>
      </c>
      <c r="E30" s="500">
        <v>94974.86629608028</v>
      </c>
      <c r="F30" s="500">
        <v>94855.34513915112</v>
      </c>
      <c r="G30" s="500">
        <v>98120.24906900374</v>
      </c>
      <c r="H30" s="500">
        <v>100857.49904825955</v>
      </c>
      <c r="I30" s="497">
        <v>105459.96125605195</v>
      </c>
      <c r="J30" s="497">
        <v>106918.7</v>
      </c>
    </row>
    <row r="31" spans="1:10" ht="12.75">
      <c r="A31" s="12" t="s">
        <v>167</v>
      </c>
      <c r="B31" s="498">
        <v>2000</v>
      </c>
      <c r="C31" s="498">
        <v>2000</v>
      </c>
      <c r="D31" s="498">
        <v>2000</v>
      </c>
      <c r="E31" s="498">
        <v>2001.9977052369863</v>
      </c>
      <c r="F31" s="498">
        <v>2005.1889910319298</v>
      </c>
      <c r="G31" s="498">
        <v>2071.708083820492</v>
      </c>
      <c r="H31" s="498">
        <v>2211.8944344783126</v>
      </c>
      <c r="I31" s="499">
        <v>2236.7972870591134</v>
      </c>
      <c r="J31" s="499">
        <v>2200.2</v>
      </c>
    </row>
    <row r="32" spans="1:10" ht="12.75">
      <c r="A32" s="12" t="s">
        <v>340</v>
      </c>
      <c r="B32" s="499">
        <v>65500</v>
      </c>
      <c r="C32" s="499">
        <v>67200</v>
      </c>
      <c r="D32" s="499">
        <v>68900</v>
      </c>
      <c r="E32" s="499">
        <v>71043.46547734104</v>
      </c>
      <c r="F32" s="499">
        <v>70086.52744005753</v>
      </c>
      <c r="G32" s="499">
        <v>71851.83440824572</v>
      </c>
      <c r="H32" s="499">
        <v>73039.10978444493</v>
      </c>
      <c r="I32" s="499">
        <v>76321.2628680449</v>
      </c>
      <c r="J32" s="499">
        <v>77054.98</v>
      </c>
    </row>
    <row r="33" spans="1:10" ht="12.75">
      <c r="A33" s="80" t="s">
        <v>341</v>
      </c>
      <c r="B33" s="499">
        <v>19600</v>
      </c>
      <c r="C33" s="499">
        <v>20300</v>
      </c>
      <c r="D33" s="499">
        <v>21200</v>
      </c>
      <c r="E33" s="499">
        <v>21929.40311350225</v>
      </c>
      <c r="F33" s="499">
        <v>22763.628708061664</v>
      </c>
      <c r="G33" s="499">
        <v>24196.706576937537</v>
      </c>
      <c r="H33" s="499">
        <v>25606.494829336316</v>
      </c>
      <c r="I33" s="499">
        <v>26901.901100947933</v>
      </c>
      <c r="J33" s="499">
        <v>27663.51</v>
      </c>
    </row>
    <row r="34" spans="1:10" ht="12.75">
      <c r="A34" s="122" t="s">
        <v>831</v>
      </c>
      <c r="B34" s="499"/>
      <c r="C34" s="499"/>
      <c r="D34" s="499"/>
      <c r="E34" s="499"/>
      <c r="F34" s="499"/>
      <c r="G34" s="499"/>
      <c r="H34" s="499"/>
      <c r="I34" s="499"/>
      <c r="J34" s="499"/>
    </row>
    <row r="35" spans="1:10" ht="12.75">
      <c r="A35" s="121" t="s">
        <v>168</v>
      </c>
      <c r="B35" s="500">
        <v>122500</v>
      </c>
      <c r="C35" s="500">
        <v>122900</v>
      </c>
      <c r="D35" s="500">
        <v>123800</v>
      </c>
      <c r="E35" s="500">
        <v>126175.98684137088</v>
      </c>
      <c r="F35" s="500">
        <v>128958.5031111115</v>
      </c>
      <c r="G35" s="500">
        <v>133321.69555802975</v>
      </c>
      <c r="H35" s="500">
        <v>138513.19193784537</v>
      </c>
      <c r="I35" s="497">
        <v>0</v>
      </c>
      <c r="J35" s="497">
        <v>0</v>
      </c>
    </row>
    <row r="36" spans="1:10" ht="12.75">
      <c r="A36" s="12" t="s">
        <v>167</v>
      </c>
      <c r="B36" s="498">
        <v>68900</v>
      </c>
      <c r="C36" s="498">
        <v>68000</v>
      </c>
      <c r="D36" s="498">
        <v>67400</v>
      </c>
      <c r="E36" s="498">
        <v>67973.44650128442</v>
      </c>
      <c r="F36" s="498">
        <v>68730.32446630416</v>
      </c>
      <c r="G36" s="498">
        <v>69697.80541965253</v>
      </c>
      <c r="H36" s="498">
        <v>71939.78338792712</v>
      </c>
      <c r="I36" s="499">
        <v>0</v>
      </c>
      <c r="J36" s="499">
        <v>0</v>
      </c>
    </row>
    <row r="37" spans="1:10" ht="12.75">
      <c r="A37" s="12" t="s">
        <v>340</v>
      </c>
      <c r="B37" s="499">
        <v>53600</v>
      </c>
      <c r="C37" s="499">
        <v>54900</v>
      </c>
      <c r="D37" s="499">
        <v>56400</v>
      </c>
      <c r="E37" s="499">
        <v>58202.54034008645</v>
      </c>
      <c r="F37" s="499">
        <v>60228.17864480733</v>
      </c>
      <c r="G37" s="499">
        <v>63623.89013837723</v>
      </c>
      <c r="H37" s="499">
        <v>66573.40854991824</v>
      </c>
      <c r="I37" s="499">
        <v>0</v>
      </c>
      <c r="J37" s="499">
        <v>0</v>
      </c>
    </row>
    <row r="38" spans="1:10" ht="12.75">
      <c r="A38" s="495" t="s">
        <v>832</v>
      </c>
      <c r="B38" s="501">
        <v>173100</v>
      </c>
      <c r="C38" s="501">
        <v>176900</v>
      </c>
      <c r="D38" s="501">
        <v>178700</v>
      </c>
      <c r="E38" s="501">
        <v>179138.467</v>
      </c>
      <c r="F38" s="501">
        <v>179091.704</v>
      </c>
      <c r="G38" s="501">
        <v>177212.415</v>
      </c>
      <c r="H38" s="501">
        <v>177027.565</v>
      </c>
      <c r="I38" s="501">
        <v>177212.415</v>
      </c>
      <c r="J38" s="501">
        <v>179380.2</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A1:F21"/>
  <sheetViews>
    <sheetView showGridLines="0" showZeros="0" zoomScalePageLayoutView="0" workbookViewId="0" topLeftCell="A1">
      <selection activeCell="A1" sqref="A1"/>
    </sheetView>
  </sheetViews>
  <sheetFormatPr defaultColWidth="9.140625" defaultRowHeight="12.75"/>
  <cols>
    <col min="1" max="1" width="45.421875" style="73" bestFit="1" customWidth="1"/>
    <col min="2" max="5" width="12.28125" style="73" customWidth="1"/>
    <col min="6" max="6" width="12.28125" style="73" customWidth="1" collapsed="1"/>
    <col min="7" max="7" width="12.7109375" style="73" bestFit="1" customWidth="1"/>
    <col min="8" max="9" width="7.7109375" style="73" customWidth="1"/>
    <col min="10" max="12" width="8.7109375" style="73" hidden="1" customWidth="1"/>
    <col min="13" max="13" width="8.7109375" style="73" hidden="1" customWidth="1" collapsed="1"/>
    <col min="14" max="14" width="8.7109375" style="73" hidden="1" customWidth="1"/>
    <col min="15" max="15" width="6.7109375" style="73" hidden="1" customWidth="1"/>
    <col min="16" max="16" width="9.140625" style="73" customWidth="1" collapsed="1"/>
    <col min="17" max="16384" width="9.140625" style="73" customWidth="1"/>
  </cols>
  <sheetData>
    <row r="1" spans="1:6" ht="15">
      <c r="A1" s="41" t="s">
        <v>636</v>
      </c>
      <c r="B1" s="40"/>
      <c r="C1" s="40"/>
      <c r="D1" s="40"/>
      <c r="E1" s="40"/>
      <c r="F1" s="40"/>
    </row>
    <row r="2" spans="1:6" ht="14.25" customHeight="1">
      <c r="A2" s="40"/>
      <c r="B2" s="40"/>
      <c r="C2" s="40"/>
      <c r="D2" s="40"/>
      <c r="E2" s="40"/>
      <c r="F2" s="40"/>
    </row>
    <row r="4" spans="1:6" ht="12.75">
      <c r="A4" s="100" t="s">
        <v>12</v>
      </c>
      <c r="B4" s="391" t="s">
        <v>552</v>
      </c>
      <c r="C4" s="391" t="s">
        <v>471</v>
      </c>
      <c r="D4" s="391" t="s">
        <v>546</v>
      </c>
      <c r="E4" s="391" t="s">
        <v>645</v>
      </c>
      <c r="F4" s="391">
        <v>43373</v>
      </c>
    </row>
    <row r="5" spans="1:6" ht="12.75">
      <c r="A5" s="13"/>
      <c r="B5" s="13"/>
      <c r="C5" s="13"/>
      <c r="D5" s="13"/>
      <c r="E5" s="13"/>
      <c r="F5" s="13"/>
    </row>
    <row r="6" spans="1:6" ht="13.5">
      <c r="A6" s="12" t="s">
        <v>669</v>
      </c>
      <c r="B6" s="392">
        <v>9415</v>
      </c>
      <c r="C6" s="392">
        <v>10388</v>
      </c>
      <c r="D6" s="392">
        <v>10129</v>
      </c>
      <c r="E6" s="42">
        <f>9883.15412307858-2037.83894919452</f>
        <v>7845.315173884061</v>
      </c>
      <c r="F6" s="392">
        <v>7438</v>
      </c>
    </row>
    <row r="7" spans="1:6" ht="13.5">
      <c r="A7" s="80" t="s">
        <v>845</v>
      </c>
      <c r="B7" s="79">
        <v>18678</v>
      </c>
      <c r="C7" s="79">
        <v>19629</v>
      </c>
      <c r="D7" s="79">
        <v>22261</v>
      </c>
      <c r="E7" s="79">
        <f>23395.1729835382+2037.6590963788</f>
        <v>25432.832079917</v>
      </c>
      <c r="F7" s="79">
        <v>20081</v>
      </c>
    </row>
    <row r="8" spans="1:6" ht="12.75">
      <c r="A8" s="594"/>
      <c r="B8" s="327"/>
      <c r="C8" s="327"/>
      <c r="D8" s="327"/>
      <c r="E8" s="94"/>
      <c r="F8" s="327"/>
    </row>
    <row r="9" spans="1:6" ht="12.75">
      <c r="A9" s="12"/>
      <c r="B9" s="595"/>
      <c r="C9" s="595"/>
      <c r="D9" s="595"/>
      <c r="E9" s="595"/>
      <c r="F9" s="595"/>
    </row>
    <row r="10" spans="1:6" ht="12.75">
      <c r="A10" s="40" t="s">
        <v>835</v>
      </c>
      <c r="B10" s="596">
        <v>-1000</v>
      </c>
      <c r="C10" s="596">
        <v>-950</v>
      </c>
      <c r="D10" s="596">
        <v>-1800</v>
      </c>
      <c r="E10" s="596">
        <v>-2500</v>
      </c>
      <c r="F10" s="596">
        <v>-5500</v>
      </c>
    </row>
    <row r="11" spans="1:6" ht="12.75">
      <c r="A11" s="40" t="s">
        <v>836</v>
      </c>
      <c r="B11" s="595"/>
      <c r="C11" s="595"/>
      <c r="D11" s="595"/>
      <c r="E11" s="595">
        <v>-2037.83894919452</v>
      </c>
      <c r="F11" s="595"/>
    </row>
    <row r="12" spans="1:6" ht="12.75">
      <c r="A12" s="40" t="s">
        <v>837</v>
      </c>
      <c r="B12" s="595"/>
      <c r="C12" s="595"/>
      <c r="D12" s="595">
        <v>-440.48736798876</v>
      </c>
      <c r="E12" s="595"/>
      <c r="F12" s="595"/>
    </row>
    <row r="13" spans="1:6" ht="12.75">
      <c r="A13" s="12" t="s">
        <v>838</v>
      </c>
      <c r="B13" s="595"/>
      <c r="C13" s="595"/>
      <c r="D13" s="595"/>
      <c r="E13" s="595"/>
      <c r="F13" s="595">
        <v>3397</v>
      </c>
    </row>
    <row r="14" spans="1:6" ht="12.75">
      <c r="A14" s="40" t="s">
        <v>839</v>
      </c>
      <c r="B14" s="595"/>
      <c r="C14" s="595">
        <f>+C15-SUM(C10:C13)</f>
        <v>1923</v>
      </c>
      <c r="D14" s="595">
        <f>+D15-SUM(D10:D13)</f>
        <v>1981.48736798876</v>
      </c>
      <c r="E14" s="595">
        <f>+E15-SUM(E10:E13)</f>
        <v>2254.1541230785806</v>
      </c>
      <c r="F14" s="595">
        <v>1696</v>
      </c>
    </row>
    <row r="15" spans="1:6" ht="12.75">
      <c r="A15" s="597" t="s">
        <v>840</v>
      </c>
      <c r="B15" s="598"/>
      <c r="C15" s="598">
        <f>+C6-B6</f>
        <v>973</v>
      </c>
      <c r="D15" s="598">
        <f>+D6-C6</f>
        <v>-259</v>
      </c>
      <c r="E15" s="598">
        <f>+E6-D6</f>
        <v>-2283.6848261159394</v>
      </c>
      <c r="F15" s="598">
        <v>-407</v>
      </c>
    </row>
    <row r="16" spans="1:6" ht="12.75">
      <c r="A16" s="40"/>
      <c r="B16" s="595"/>
      <c r="C16" s="595"/>
      <c r="D16" s="595"/>
      <c r="E16" s="595"/>
      <c r="F16" s="595"/>
    </row>
    <row r="17" spans="1:6" ht="12.75">
      <c r="A17" s="40" t="s">
        <v>841</v>
      </c>
      <c r="B17" s="595"/>
      <c r="C17" s="595"/>
      <c r="D17" s="595"/>
      <c r="E17" s="595">
        <v>2037.6590963788</v>
      </c>
      <c r="F17" s="595"/>
    </row>
    <row r="18" spans="1:6" ht="12.75">
      <c r="A18" s="40" t="s">
        <v>842</v>
      </c>
      <c r="B18" s="595"/>
      <c r="C18" s="595">
        <v>445</v>
      </c>
      <c r="D18" s="595">
        <v>1142</v>
      </c>
      <c r="E18" s="595">
        <v>1.67575592730805</v>
      </c>
      <c r="F18" s="595">
        <v>0</v>
      </c>
    </row>
    <row r="19" spans="1:6" ht="12.75">
      <c r="A19" s="80" t="s">
        <v>843</v>
      </c>
      <c r="B19" s="595"/>
      <c r="C19" s="595"/>
      <c r="D19" s="595"/>
      <c r="E19" s="595"/>
      <c r="F19" s="595">
        <v>-5944</v>
      </c>
    </row>
    <row r="20" spans="1:6" ht="12.75">
      <c r="A20" s="40" t="s">
        <v>844</v>
      </c>
      <c r="B20" s="595"/>
      <c r="C20" s="595">
        <f>+C21-SUM(C17:C19)</f>
        <v>506</v>
      </c>
      <c r="D20" s="595">
        <f>+D21-SUM(D17:D19)</f>
        <v>1490</v>
      </c>
      <c r="E20" s="595">
        <f>+E21-SUM(E17:E19)</f>
        <v>1132.4972276108915</v>
      </c>
      <c r="F20" s="595">
        <v>591</v>
      </c>
    </row>
    <row r="21" spans="1:6" ht="12.75">
      <c r="A21" s="597" t="s">
        <v>840</v>
      </c>
      <c r="B21" s="598"/>
      <c r="C21" s="598">
        <f>+C7-B7</f>
        <v>951</v>
      </c>
      <c r="D21" s="598">
        <f>+D7-C7</f>
        <v>2632</v>
      </c>
      <c r="E21" s="598">
        <f>+E7-D7</f>
        <v>3171.8320799169996</v>
      </c>
      <c r="F21" s="598">
        <v>-5352</v>
      </c>
    </row>
  </sheetData>
  <sheetProtection/>
  <printOptions/>
  <pageMargins left="0.7086614173228347" right="0" top="0.3937007874015748" bottom="0.4724409448818898" header="0.1968503937007874" footer="0.2755905511811024"/>
  <pageSetup fitToHeight="1" fitToWidth="1" horizontalDpi="600" verticalDpi="600" orientation="portrait" paperSize="9" scale="89" r:id="rId1"/>
</worksheet>
</file>

<file path=xl/worksheets/sheet29.xml><?xml version="1.0" encoding="utf-8"?>
<worksheet xmlns="http://schemas.openxmlformats.org/spreadsheetml/2006/main" xmlns:r="http://schemas.openxmlformats.org/officeDocument/2006/relationships">
  <sheetPr>
    <pageSetUpPr fitToPage="1"/>
  </sheetPr>
  <dimension ref="A1:X48"/>
  <sheetViews>
    <sheetView showGridLines="0" zoomScale="85" zoomScaleNormal="85" zoomScalePageLayoutView="0" workbookViewId="0" topLeftCell="A1">
      <selection activeCell="A1" sqref="A1"/>
    </sheetView>
  </sheetViews>
  <sheetFormatPr defaultColWidth="9.140625" defaultRowHeight="12.75"/>
  <cols>
    <col min="1" max="1" width="49.140625" style="40" customWidth="1"/>
    <col min="2" max="5" width="7.7109375" style="40" bestFit="1" customWidth="1"/>
    <col min="6" max="9" width="9.140625" style="40" customWidth="1"/>
    <col min="10" max="10" width="9.28125" style="40" customWidth="1"/>
    <col min="11" max="16384" width="9.140625" style="40" customWidth="1"/>
  </cols>
  <sheetData>
    <row r="1" spans="1:4" ht="15">
      <c r="A1" s="41" t="s">
        <v>170</v>
      </c>
      <c r="D1" s="154"/>
    </row>
    <row r="3" spans="1:10" ht="12">
      <c r="A3" s="645"/>
      <c r="B3" s="662" t="s">
        <v>2</v>
      </c>
      <c r="C3" s="662" t="s">
        <v>1</v>
      </c>
      <c r="D3" s="662" t="s">
        <v>53</v>
      </c>
      <c r="E3" s="662" t="s">
        <v>54</v>
      </c>
      <c r="F3" s="662" t="s">
        <v>2</v>
      </c>
      <c r="G3" s="662" t="s">
        <v>1</v>
      </c>
      <c r="H3" s="662" t="s">
        <v>53</v>
      </c>
      <c r="I3" s="662" t="s">
        <v>54</v>
      </c>
      <c r="J3" s="662" t="s">
        <v>2</v>
      </c>
    </row>
    <row r="4" spans="1:10" ht="12">
      <c r="A4" s="646" t="s">
        <v>12</v>
      </c>
      <c r="B4" s="663">
        <v>2016</v>
      </c>
      <c r="C4" s="663">
        <v>2016</v>
      </c>
      <c r="D4" s="663">
        <v>2017</v>
      </c>
      <c r="E4" s="663">
        <v>2017</v>
      </c>
      <c r="F4" s="663">
        <v>2017</v>
      </c>
      <c r="G4" s="663">
        <v>2017</v>
      </c>
      <c r="H4" s="663">
        <v>2018</v>
      </c>
      <c r="I4" s="663">
        <v>2018</v>
      </c>
      <c r="J4" s="663">
        <v>2018</v>
      </c>
    </row>
    <row r="5" spans="1:10" ht="12">
      <c r="A5" s="647" t="s">
        <v>171</v>
      </c>
      <c r="B5" s="664">
        <v>20571</v>
      </c>
      <c r="C5" s="664">
        <v>21660</v>
      </c>
      <c r="D5" s="664">
        <v>22261</v>
      </c>
      <c r="E5" s="664">
        <v>24611.07127580792</v>
      </c>
      <c r="F5" s="664">
        <v>24513.47317205563</v>
      </c>
      <c r="G5" s="664">
        <v>24555.875565931576</v>
      </c>
      <c r="H5" s="664">
        <v>25432.98345345393</v>
      </c>
      <c r="I5" s="664">
        <v>25351.571984688013</v>
      </c>
      <c r="J5" s="664">
        <v>19989.990786826726</v>
      </c>
    </row>
    <row r="6" spans="1:10" ht="13.5">
      <c r="A6" s="648" t="s">
        <v>887</v>
      </c>
      <c r="B6" s="661">
        <v>7</v>
      </c>
      <c r="C6" s="661">
        <v>25</v>
      </c>
      <c r="D6" s="661">
        <v>1995.6201928392081</v>
      </c>
      <c r="E6" s="661">
        <v>89.8879957821</v>
      </c>
      <c r="F6" s="661">
        <v>4.1018940234</v>
      </c>
      <c r="G6" s="661">
        <v>-50.275230338600004</v>
      </c>
      <c r="H6" s="661">
        <v>0.4335080987</v>
      </c>
      <c r="I6" s="661">
        <v>0.0078617149</v>
      </c>
      <c r="J6" s="661">
        <v>0</v>
      </c>
    </row>
    <row r="7" spans="1:10" ht="13.5">
      <c r="A7" s="648" t="s">
        <v>888</v>
      </c>
      <c r="B7" s="661">
        <v>230</v>
      </c>
      <c r="C7" s="661">
        <v>404</v>
      </c>
      <c r="D7" s="661">
        <v>288.5114169824</v>
      </c>
      <c r="E7" s="661">
        <v>325.1083114395</v>
      </c>
      <c r="F7" s="661">
        <v>136.2459821999</v>
      </c>
      <c r="G7" s="661">
        <v>295.46556557680003</v>
      </c>
      <c r="H7" s="661">
        <v>289.05001759230004</v>
      </c>
      <c r="I7" s="661">
        <v>333.53815439929997</v>
      </c>
      <c r="J7" s="661">
        <v>247.9831668668</v>
      </c>
    </row>
    <row r="8" spans="1:10" ht="12">
      <c r="A8" s="648" t="s">
        <v>172</v>
      </c>
      <c r="B8" s="661">
        <v>-296</v>
      </c>
      <c r="C8" s="661">
        <v>-387</v>
      </c>
      <c r="D8" s="661">
        <v>-214.01754281489994</v>
      </c>
      <c r="E8" s="661">
        <v>-261.42811994999994</v>
      </c>
      <c r="F8" s="661">
        <v>-271.5035025552</v>
      </c>
      <c r="G8" s="661">
        <v>-395.15319698950003</v>
      </c>
      <c r="H8" s="661">
        <v>-215.88707158870005</v>
      </c>
      <c r="I8" s="661">
        <v>-285.6644162515001</v>
      </c>
      <c r="J8" s="661">
        <v>-303.9169843384</v>
      </c>
    </row>
    <row r="9" spans="1:10" ht="13.5">
      <c r="A9" s="648" t="s">
        <v>889</v>
      </c>
      <c r="B9" s="661">
        <v>165</v>
      </c>
      <c r="C9" s="661">
        <v>222</v>
      </c>
      <c r="D9" s="661">
        <v>-133.4478333425</v>
      </c>
      <c r="E9" s="661">
        <v>-197.5806408159</v>
      </c>
      <c r="F9" s="661">
        <v>-56.673237363</v>
      </c>
      <c r="G9" s="661">
        <v>348.2585328542</v>
      </c>
      <c r="H9" s="661">
        <v>-221.6523606478</v>
      </c>
      <c r="I9" s="661">
        <v>129.8734091458</v>
      </c>
      <c r="J9" s="661">
        <v>28.9874218048</v>
      </c>
    </row>
    <row r="10" spans="1:10" ht="12">
      <c r="A10" s="649" t="s">
        <v>173</v>
      </c>
      <c r="B10" s="669">
        <v>99</v>
      </c>
      <c r="C10" s="669">
        <v>239</v>
      </c>
      <c r="D10" s="669">
        <v>-58.95395917499991</v>
      </c>
      <c r="E10" s="669">
        <v>-133.90044932639992</v>
      </c>
      <c r="F10" s="669">
        <v>-191.9307577183</v>
      </c>
      <c r="G10" s="669">
        <v>248.57090144149998</v>
      </c>
      <c r="H10" s="669">
        <v>-148.48941464420002</v>
      </c>
      <c r="I10" s="669">
        <v>177.74714729359988</v>
      </c>
      <c r="J10" s="669">
        <v>-26.946395666800036</v>
      </c>
    </row>
    <row r="11" spans="1:10" ht="13.5">
      <c r="A11" s="648" t="s">
        <v>890</v>
      </c>
      <c r="B11" s="670">
        <v>46</v>
      </c>
      <c r="C11" s="665">
        <v>26</v>
      </c>
      <c r="D11" s="665">
        <v>27.998002840400016</v>
      </c>
      <c r="E11" s="665">
        <v>27.22266997464135</v>
      </c>
      <c r="F11" s="665">
        <v>45.79558722098165</v>
      </c>
      <c r="G11" s="665">
        <v>21.51953018513031</v>
      </c>
      <c r="H11" s="665">
        <v>21.0697484957</v>
      </c>
      <c r="I11" s="665">
        <v>10.1963095831</v>
      </c>
      <c r="J11" s="665">
        <v>27.5219221608</v>
      </c>
    </row>
    <row r="12" spans="1:10" ht="12">
      <c r="A12" s="648" t="s">
        <v>753</v>
      </c>
      <c r="B12" s="670">
        <v>-20</v>
      </c>
      <c r="C12" s="665">
        <v>-7</v>
      </c>
      <c r="D12" s="665">
        <v>-13.992989154</v>
      </c>
      <c r="E12" s="665">
        <v>-3.1063119721</v>
      </c>
      <c r="F12" s="661">
        <v>13.2749890891</v>
      </c>
      <c r="G12" s="661">
        <v>24.6839288868</v>
      </c>
      <c r="H12" s="665">
        <v>4.211426506</v>
      </c>
      <c r="I12" s="665">
        <v>7.0899111284</v>
      </c>
      <c r="J12" s="665">
        <v>2.7485864136</v>
      </c>
    </row>
    <row r="13" spans="1:10" ht="13.5">
      <c r="A13" s="649" t="s">
        <v>891</v>
      </c>
      <c r="B13" s="669">
        <v>125</v>
      </c>
      <c r="C13" s="669">
        <v>258</v>
      </c>
      <c r="D13" s="669">
        <v>-44.94894548859989</v>
      </c>
      <c r="E13" s="669">
        <v>-109.78409132385858</v>
      </c>
      <c r="F13" s="669">
        <v>-132.86018140821835</v>
      </c>
      <c r="G13" s="669">
        <v>294.7743605134303</v>
      </c>
      <c r="H13" s="669">
        <v>-123.20823964250003</v>
      </c>
      <c r="I13" s="669">
        <v>195.03336800509987</v>
      </c>
      <c r="J13" s="669">
        <v>3.3241129075999627</v>
      </c>
    </row>
    <row r="14" spans="1:10" ht="13.5">
      <c r="A14" s="648" t="s">
        <v>892</v>
      </c>
      <c r="B14" s="661">
        <v>816</v>
      </c>
      <c r="C14" s="661">
        <v>165</v>
      </c>
      <c r="D14" s="661">
        <v>413.5119823329</v>
      </c>
      <c r="E14" s="661">
        <v>-143.9710254036</v>
      </c>
      <c r="F14" s="661">
        <v>152.6000661059</v>
      </c>
      <c r="G14" s="661">
        <v>346.5163056662</v>
      </c>
      <c r="H14" s="661">
        <v>-469.7388518876</v>
      </c>
      <c r="I14" s="661">
        <v>488.31814555660003</v>
      </c>
      <c r="J14" s="661">
        <v>162.3378120888</v>
      </c>
    </row>
    <row r="15" spans="1:10" ht="13.5">
      <c r="A15" s="648" t="s">
        <v>754</v>
      </c>
      <c r="B15" s="661">
        <v>-1</v>
      </c>
      <c r="C15" s="661">
        <v>206</v>
      </c>
      <c r="D15" s="661">
        <v>0</v>
      </c>
      <c r="E15" s="661">
        <v>0</v>
      </c>
      <c r="F15" s="661">
        <v>0</v>
      </c>
      <c r="G15" s="661">
        <v>134.01333672660002</v>
      </c>
      <c r="H15" s="661">
        <v>-6.2498422276</v>
      </c>
      <c r="I15" s="661">
        <v>-20.435719394</v>
      </c>
      <c r="J15" s="661">
        <v>-12.697355159999999</v>
      </c>
    </row>
    <row r="16" spans="1:10" ht="12">
      <c r="A16" s="649" t="s">
        <v>174</v>
      </c>
      <c r="B16" s="671">
        <v>940</v>
      </c>
      <c r="C16" s="671">
        <v>629</v>
      </c>
      <c r="D16" s="671">
        <v>368.5630368443001</v>
      </c>
      <c r="E16" s="671">
        <v>-253.75511672745859</v>
      </c>
      <c r="F16" s="671">
        <v>19.739884697681646</v>
      </c>
      <c r="G16" s="671">
        <v>775.3040029062304</v>
      </c>
      <c r="H16" s="671">
        <v>-599.1969337577</v>
      </c>
      <c r="I16" s="671">
        <v>662.9157941676999</v>
      </c>
      <c r="J16" s="671">
        <v>152.96456983639996</v>
      </c>
    </row>
    <row r="17" spans="1:10" ht="12">
      <c r="A17" s="648" t="s">
        <v>846</v>
      </c>
      <c r="B17" s="661"/>
      <c r="C17" s="661"/>
      <c r="D17" s="661"/>
      <c r="E17" s="661"/>
      <c r="F17" s="661"/>
      <c r="G17" s="661"/>
      <c r="H17" s="661"/>
      <c r="I17" s="661">
        <v>-5943.569432706</v>
      </c>
      <c r="J17" s="661">
        <v>0</v>
      </c>
    </row>
    <row r="18" spans="1:10" ht="12">
      <c r="A18" s="648" t="s">
        <v>175</v>
      </c>
      <c r="B18" s="670">
        <v>142</v>
      </c>
      <c r="C18" s="665">
        <v>-53</v>
      </c>
      <c r="D18" s="665">
        <v>-14.111953875587542</v>
      </c>
      <c r="E18" s="665">
        <v>66.26901719306781</v>
      </c>
      <c r="F18" s="661">
        <v>18.560615154864</v>
      </c>
      <c r="G18" s="661">
        <v>152.079114954725</v>
      </c>
      <c r="H18" s="665">
        <v>517.3519568930818</v>
      </c>
      <c r="I18" s="665">
        <v>-80.93542103788675</v>
      </c>
      <c r="J18" s="665">
        <v>-61.98079767451278</v>
      </c>
    </row>
    <row r="19" spans="1:10" ht="13.5">
      <c r="A19" s="649" t="s">
        <v>755</v>
      </c>
      <c r="B19" s="671">
        <v>21660</v>
      </c>
      <c r="C19" s="671">
        <v>22261</v>
      </c>
      <c r="D19" s="671">
        <v>24611.07127580792</v>
      </c>
      <c r="E19" s="671">
        <v>24513.47317205563</v>
      </c>
      <c r="F19" s="671">
        <v>24555.875565931576</v>
      </c>
      <c r="G19" s="671">
        <v>25432.98345345393</v>
      </c>
      <c r="H19" s="671">
        <v>25351.571984688013</v>
      </c>
      <c r="I19" s="671">
        <v>19989.990786826726</v>
      </c>
      <c r="J19" s="671">
        <v>20080.97455898861</v>
      </c>
    </row>
    <row r="20" spans="1:10" ht="12">
      <c r="A20" s="651" t="s">
        <v>847</v>
      </c>
      <c r="B20" s="679">
        <v>5628.907816114201</v>
      </c>
      <c r="C20" s="679">
        <v>5570.68826333916</v>
      </c>
      <c r="D20" s="679">
        <v>5639.4074486713</v>
      </c>
      <c r="E20" s="679">
        <v>5705.3031580243905</v>
      </c>
      <c r="F20" s="679">
        <v>5579.82502484632</v>
      </c>
      <c r="G20" s="679">
        <v>6141.8092621378</v>
      </c>
      <c r="H20" s="679">
        <v>6066.87094472845</v>
      </c>
      <c r="I20" s="679">
        <v>-1E-12</v>
      </c>
      <c r="J20" s="679"/>
    </row>
    <row r="21" spans="1:10" ht="12">
      <c r="A21" s="651" t="s">
        <v>848</v>
      </c>
      <c r="B21" s="679">
        <v>16031.0921838858</v>
      </c>
      <c r="C21" s="679">
        <v>16690.311736660842</v>
      </c>
      <c r="D21" s="679">
        <v>18971.66382713662</v>
      </c>
      <c r="E21" s="679">
        <v>18808.17001403124</v>
      </c>
      <c r="F21" s="679">
        <v>18976.050541085257</v>
      </c>
      <c r="G21" s="679">
        <v>19291.17419131613</v>
      </c>
      <c r="H21" s="679">
        <v>19284.701039959564</v>
      </c>
      <c r="I21" s="679">
        <v>19989.990786826726</v>
      </c>
      <c r="J21" s="679">
        <v>20080.97455898861</v>
      </c>
    </row>
    <row r="22" spans="1:10" ht="13.5">
      <c r="A22" s="660" t="s">
        <v>893</v>
      </c>
      <c r="B22" s="680"/>
      <c r="C22" s="680"/>
      <c r="D22" s="681">
        <v>641.39240947</v>
      </c>
      <c r="E22" s="681">
        <v>638.09816475</v>
      </c>
      <c r="F22" s="681">
        <v>627.14299263</v>
      </c>
      <c r="G22" s="681">
        <v>625.13463653</v>
      </c>
      <c r="H22" s="681">
        <v>639.605941665</v>
      </c>
      <c r="I22" s="681">
        <v>639.059693132</v>
      </c>
      <c r="J22" s="680">
        <v>631.6345531878802</v>
      </c>
    </row>
    <row r="23" spans="1:10" ht="12">
      <c r="A23" s="659" t="s">
        <v>849</v>
      </c>
      <c r="B23" s="668"/>
      <c r="C23" s="668"/>
      <c r="D23" s="668">
        <v>25252.463685277922</v>
      </c>
      <c r="E23" s="668">
        <v>25151.57133680563</v>
      </c>
      <c r="F23" s="668">
        <v>25183.018558561576</v>
      </c>
      <c r="G23" s="668">
        <v>26058.11808998393</v>
      </c>
      <c r="H23" s="668">
        <v>25991.17792635301</v>
      </c>
      <c r="I23" s="668">
        <v>20629.050479958725</v>
      </c>
      <c r="J23" s="668">
        <v>20712.60911217649</v>
      </c>
    </row>
    <row r="24" spans="1:10" ht="12">
      <c r="A24" s="651"/>
      <c r="B24" s="679"/>
      <c r="C24" s="679"/>
      <c r="D24" s="679"/>
      <c r="E24" s="679"/>
      <c r="F24" s="679"/>
      <c r="G24" s="679"/>
      <c r="H24" s="679"/>
      <c r="I24" s="679"/>
      <c r="J24" s="679"/>
    </row>
    <row r="25" spans="1:10" ht="12">
      <c r="A25" s="650" t="s">
        <v>894</v>
      </c>
      <c r="B25" s="672"/>
      <c r="C25" s="672"/>
      <c r="D25" s="672"/>
      <c r="E25" s="672"/>
      <c r="F25" s="672"/>
      <c r="G25" s="672"/>
      <c r="H25" s="672"/>
      <c r="I25" s="672"/>
      <c r="J25" s="672"/>
    </row>
    <row r="26" spans="1:10" ht="12">
      <c r="A26" s="651" t="s">
        <v>176</v>
      </c>
      <c r="B26" s="673"/>
      <c r="C26" s="673"/>
      <c r="D26" s="673"/>
      <c r="E26" s="673"/>
      <c r="F26" s="673"/>
      <c r="G26" s="673"/>
      <c r="H26" s="673"/>
      <c r="I26" s="673"/>
      <c r="J26" s="673">
        <v>7</v>
      </c>
    </row>
    <row r="27" spans="1:10" ht="36">
      <c r="A27" s="652" t="s">
        <v>299</v>
      </c>
      <c r="B27" s="674"/>
      <c r="C27" s="674"/>
      <c r="D27" s="674"/>
      <c r="E27" s="674"/>
      <c r="F27" s="674"/>
      <c r="G27" s="674"/>
      <c r="H27" s="674"/>
      <c r="I27" s="674"/>
      <c r="J27" s="674" t="s">
        <v>668</v>
      </c>
    </row>
    <row r="28" spans="1:10" ht="12">
      <c r="A28" s="653" t="s">
        <v>177</v>
      </c>
      <c r="B28" s="675"/>
      <c r="C28" s="675"/>
      <c r="D28" s="675"/>
      <c r="E28" s="675"/>
      <c r="F28" s="675"/>
      <c r="G28" s="675"/>
      <c r="H28" s="675"/>
      <c r="I28" s="675"/>
      <c r="J28" s="675">
        <v>8.3</v>
      </c>
    </row>
    <row r="29" spans="1:10" ht="12">
      <c r="A29" s="648" t="s">
        <v>178</v>
      </c>
      <c r="B29" s="676"/>
      <c r="C29" s="676"/>
      <c r="D29" s="676"/>
      <c r="E29" s="676"/>
      <c r="F29" s="676"/>
      <c r="G29" s="676"/>
      <c r="H29" s="676"/>
      <c r="I29" s="676"/>
      <c r="J29" s="676">
        <v>5</v>
      </c>
    </row>
    <row r="30" spans="1:10" ht="12">
      <c r="A30" s="648" t="s">
        <v>179</v>
      </c>
      <c r="B30" s="677"/>
      <c r="C30" s="677"/>
      <c r="D30" s="677"/>
      <c r="E30" s="677"/>
      <c r="F30" s="677"/>
      <c r="G30" s="677"/>
      <c r="H30" s="677"/>
      <c r="I30" s="677"/>
      <c r="J30" s="677" t="s">
        <v>184</v>
      </c>
    </row>
    <row r="31" spans="1:10" ht="12">
      <c r="A31" s="648" t="s">
        <v>180</v>
      </c>
      <c r="B31" s="677"/>
      <c r="C31" s="677"/>
      <c r="D31" s="677"/>
      <c r="E31" s="677"/>
      <c r="F31" s="677"/>
      <c r="G31" s="677"/>
      <c r="H31" s="677"/>
      <c r="I31" s="677"/>
      <c r="J31" s="677">
        <v>3</v>
      </c>
    </row>
    <row r="32" spans="1:10" ht="12">
      <c r="A32" s="648" t="s">
        <v>181</v>
      </c>
      <c r="B32" s="676"/>
      <c r="C32" s="676"/>
      <c r="D32" s="676"/>
      <c r="E32" s="676"/>
      <c r="F32" s="676"/>
      <c r="G32" s="676"/>
      <c r="H32" s="676"/>
      <c r="I32" s="676"/>
      <c r="J32" s="676">
        <v>3.1</v>
      </c>
    </row>
    <row r="33" spans="1:10" ht="12">
      <c r="A33" s="654" t="s">
        <v>182</v>
      </c>
      <c r="B33" s="678"/>
      <c r="C33" s="678"/>
      <c r="D33" s="678"/>
      <c r="E33" s="678"/>
      <c r="F33" s="678"/>
      <c r="G33" s="678"/>
      <c r="H33" s="678"/>
      <c r="I33" s="678"/>
      <c r="J33" s="678" t="s">
        <v>553</v>
      </c>
    </row>
    <row r="34" spans="1:10" ht="12">
      <c r="A34" s="655" t="s">
        <v>183</v>
      </c>
      <c r="B34" s="666"/>
      <c r="C34" s="666"/>
      <c r="D34" s="666"/>
      <c r="E34" s="666"/>
      <c r="F34" s="666"/>
      <c r="G34" s="666"/>
      <c r="H34" s="666"/>
      <c r="I34" s="666"/>
      <c r="J34" s="666"/>
    </row>
    <row r="35" spans="1:10" ht="12">
      <c r="A35" s="656" t="s">
        <v>554</v>
      </c>
      <c r="B35" s="665"/>
      <c r="C35" s="665"/>
      <c r="D35" s="665"/>
      <c r="E35" s="665"/>
      <c r="F35" s="665"/>
      <c r="G35" s="665"/>
      <c r="H35" s="665"/>
      <c r="I35" s="665"/>
      <c r="J35" s="665">
        <v>-1427.854716381027</v>
      </c>
    </row>
    <row r="36" spans="1:10" ht="12">
      <c r="A36" s="657" t="s">
        <v>555</v>
      </c>
      <c r="B36" s="665"/>
      <c r="C36" s="665"/>
      <c r="D36" s="665"/>
      <c r="E36" s="665"/>
      <c r="F36" s="665"/>
      <c r="G36" s="665"/>
      <c r="H36" s="665"/>
      <c r="I36" s="665"/>
      <c r="J36" s="665">
        <v>1630.333493484188</v>
      </c>
    </row>
    <row r="37" spans="1:10" ht="12">
      <c r="A37" s="656" t="s">
        <v>556</v>
      </c>
      <c r="B37" s="665"/>
      <c r="C37" s="665"/>
      <c r="D37" s="665"/>
      <c r="E37" s="665"/>
      <c r="F37" s="665"/>
      <c r="G37" s="665"/>
      <c r="H37" s="665"/>
      <c r="I37" s="665"/>
      <c r="J37" s="665">
        <v>1597.2226473723101</v>
      </c>
    </row>
    <row r="38" spans="1:10" ht="12">
      <c r="A38" s="658">
        <v>-0.01</v>
      </c>
      <c r="B38" s="667"/>
      <c r="C38" s="667"/>
      <c r="D38" s="667"/>
      <c r="E38" s="667"/>
      <c r="F38" s="667"/>
      <c r="G38" s="667"/>
      <c r="H38" s="667"/>
      <c r="I38" s="667"/>
      <c r="J38" s="667">
        <v>-1432.1424654739424</v>
      </c>
    </row>
    <row r="40" spans="1:24" ht="13.5">
      <c r="A40" s="644" t="s">
        <v>850</v>
      </c>
      <c r="B40" s="682"/>
      <c r="C40" s="682"/>
      <c r="D40" s="682"/>
      <c r="E40" s="682"/>
      <c r="F40" s="682"/>
      <c r="G40" s="682"/>
      <c r="H40" s="682"/>
      <c r="I40" s="682"/>
      <c r="J40" s="682"/>
      <c r="K40" s="682"/>
      <c r="L40" s="682"/>
      <c r="M40" s="682"/>
      <c r="N40" s="682"/>
      <c r="O40" s="682"/>
      <c r="P40" s="682"/>
      <c r="Q40" s="682"/>
      <c r="R40" s="682"/>
      <c r="S40" s="682"/>
      <c r="T40" s="682"/>
      <c r="U40" s="682"/>
      <c r="V40" s="682"/>
      <c r="W40" s="682"/>
      <c r="X40" s="682"/>
    </row>
    <row r="41" spans="1:24" ht="13.5">
      <c r="A41" s="644" t="s">
        <v>756</v>
      </c>
      <c r="B41" s="682"/>
      <c r="C41" s="682"/>
      <c r="D41" s="682"/>
      <c r="E41" s="682"/>
      <c r="F41" s="682"/>
      <c r="G41" s="682"/>
      <c r="H41" s="682"/>
      <c r="I41" s="682"/>
      <c r="J41" s="682"/>
      <c r="K41" s="682"/>
      <c r="L41" s="682"/>
      <c r="M41" s="682"/>
      <c r="N41" s="682"/>
      <c r="O41" s="682"/>
      <c r="P41" s="682"/>
      <c r="Q41" s="682"/>
      <c r="R41" s="682"/>
      <c r="S41" s="682"/>
      <c r="T41" s="682"/>
      <c r="U41" s="682"/>
      <c r="V41" s="682"/>
      <c r="W41" s="682"/>
      <c r="X41" s="682"/>
    </row>
    <row r="42" spans="1:24" ht="13.5">
      <c r="A42" s="643" t="s">
        <v>757</v>
      </c>
      <c r="B42" s="683"/>
      <c r="C42" s="683"/>
      <c r="D42" s="683"/>
      <c r="E42" s="683"/>
      <c r="F42" s="683"/>
      <c r="G42" s="683"/>
      <c r="H42" s="683"/>
      <c r="I42" s="683"/>
      <c r="J42" s="683"/>
      <c r="K42" s="683"/>
      <c r="L42" s="683"/>
      <c r="M42" s="683"/>
      <c r="N42" s="683"/>
      <c r="O42" s="683"/>
      <c r="P42" s="683"/>
      <c r="Q42" s="683"/>
      <c r="R42" s="683"/>
      <c r="S42" s="683"/>
      <c r="T42" s="683"/>
      <c r="U42" s="683"/>
      <c r="V42" s="683"/>
      <c r="W42" s="683"/>
      <c r="X42" s="683"/>
    </row>
    <row r="43" spans="1:24" ht="13.5">
      <c r="A43" s="644" t="s">
        <v>758</v>
      </c>
      <c r="B43" s="682"/>
      <c r="D43" s="541">
        <v>19.123</v>
      </c>
      <c r="E43" s="541">
        <v>19.7119648940413</v>
      </c>
      <c r="F43" s="541">
        <v>-2.90105899321818</v>
      </c>
      <c r="G43" s="541">
        <v>11.5243009501303</v>
      </c>
      <c r="H43" s="682"/>
      <c r="I43" s="682"/>
      <c r="J43" s="682"/>
      <c r="K43" s="682"/>
      <c r="L43" s="682"/>
      <c r="M43" s="682"/>
      <c r="R43" s="682"/>
      <c r="S43" s="682"/>
      <c r="T43" s="682"/>
      <c r="U43" s="682"/>
      <c r="V43" s="682"/>
      <c r="W43" s="682"/>
      <c r="X43" s="666">
        <v>47.4582068509534</v>
      </c>
    </row>
    <row r="44" spans="1:24" ht="13.5">
      <c r="A44" s="643" t="s">
        <v>759</v>
      </c>
      <c r="B44" s="683"/>
      <c r="C44" s="683"/>
      <c r="D44" s="683"/>
      <c r="E44" s="683"/>
      <c r="F44" s="683"/>
      <c r="G44" s="683"/>
      <c r="H44" s="683"/>
      <c r="I44" s="683"/>
      <c r="J44" s="683"/>
      <c r="K44" s="683"/>
      <c r="L44" s="683"/>
      <c r="M44" s="683"/>
      <c r="N44" s="683"/>
      <c r="O44" s="683"/>
      <c r="P44" s="683"/>
      <c r="Q44" s="683"/>
      <c r="R44" s="683"/>
      <c r="S44" s="683"/>
      <c r="T44" s="683"/>
      <c r="U44" s="683"/>
      <c r="V44" s="683"/>
      <c r="W44" s="683"/>
      <c r="X44" s="683"/>
    </row>
    <row r="45" spans="1:24" ht="13.5">
      <c r="A45" s="643" t="s">
        <v>760</v>
      </c>
      <c r="B45" s="683"/>
      <c r="C45" s="683"/>
      <c r="D45" s="683"/>
      <c r="E45" s="683"/>
      <c r="F45" s="683"/>
      <c r="G45" s="683"/>
      <c r="H45" s="683"/>
      <c r="I45" s="683"/>
      <c r="J45" s="683"/>
      <c r="K45" s="683"/>
      <c r="L45" s="683"/>
      <c r="M45" s="683"/>
      <c r="N45" s="683"/>
      <c r="O45" s="683"/>
      <c r="P45" s="683"/>
      <c r="Q45" s="683"/>
      <c r="R45" s="683"/>
      <c r="S45" s="683"/>
      <c r="T45" s="683"/>
      <c r="U45" s="683"/>
      <c r="V45" s="683"/>
      <c r="W45" s="683"/>
      <c r="X45" s="683"/>
    </row>
    <row r="46" spans="1:24" ht="13.5">
      <c r="A46" s="643" t="s">
        <v>761</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row>
    <row r="47" spans="1:24" ht="13.5">
      <c r="A47" s="643" t="s">
        <v>762</v>
      </c>
      <c r="B47" s="683"/>
      <c r="C47" s="683"/>
      <c r="D47" s="683"/>
      <c r="E47" s="683"/>
      <c r="F47" s="683"/>
      <c r="G47" s="683"/>
      <c r="H47" s="683"/>
      <c r="I47" s="683"/>
      <c r="J47" s="683"/>
      <c r="K47" s="683"/>
      <c r="L47" s="683"/>
      <c r="M47" s="683"/>
      <c r="N47" s="683"/>
      <c r="O47" s="683"/>
      <c r="P47" s="683"/>
      <c r="Q47" s="683"/>
      <c r="R47" s="683"/>
      <c r="S47" s="683"/>
      <c r="T47" s="683"/>
      <c r="U47" s="683"/>
      <c r="V47" s="683"/>
      <c r="W47" s="683"/>
      <c r="X47" s="683"/>
    </row>
    <row r="48" spans="1:24" ht="13.5">
      <c r="A48" s="644" t="s">
        <v>851</v>
      </c>
      <c r="B48" s="682"/>
      <c r="C48" s="682"/>
      <c r="D48" s="682"/>
      <c r="E48" s="682"/>
      <c r="F48" s="682"/>
      <c r="G48" s="682"/>
      <c r="H48" s="682"/>
      <c r="I48" s="682"/>
      <c r="J48" s="682"/>
      <c r="K48" s="682"/>
      <c r="L48" s="682"/>
      <c r="M48" s="682"/>
      <c r="N48" s="682"/>
      <c r="O48" s="682"/>
      <c r="P48" s="682"/>
      <c r="Q48" s="682"/>
      <c r="R48" s="682"/>
      <c r="S48" s="682"/>
      <c r="T48" s="682"/>
      <c r="U48" s="682"/>
      <c r="V48" s="682"/>
      <c r="W48" s="682"/>
      <c r="X48" s="666"/>
    </row>
  </sheetData>
  <sheetProtection/>
  <printOptions/>
  <pageMargins left="0.7086614173228347" right="0" top="0.3937007874015748" bottom="0.4724409448818898" header="0.1968503937007874" footer="0.2755905511811024"/>
  <pageSetup fitToHeight="1" fitToWidth="1"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dimension ref="A1:N35"/>
  <sheetViews>
    <sheetView showGridLines="0" zoomScalePageLayoutView="0" workbookViewId="0" topLeftCell="A1">
      <selection activeCell="A1" sqref="A1"/>
    </sheetView>
  </sheetViews>
  <sheetFormatPr defaultColWidth="9.140625" defaultRowHeight="12.75"/>
  <cols>
    <col min="1" max="1" width="30.57421875" style="3" customWidth="1"/>
    <col min="2" max="2" width="7.421875" style="3" customWidth="1"/>
    <col min="3" max="3" width="0.85546875" style="3" customWidth="1"/>
    <col min="4" max="4" width="7.421875" style="3" customWidth="1"/>
    <col min="5" max="5" width="7.140625" style="3" bestFit="1" customWidth="1"/>
    <col min="6" max="6" width="0.85546875" style="3" customWidth="1"/>
    <col min="7" max="7" width="7.421875" style="3" customWidth="1"/>
    <col min="8" max="8" width="5.421875" style="3" customWidth="1"/>
    <col min="9" max="9" width="0.85546875" style="3" customWidth="1"/>
    <col min="10" max="10" width="9.421875" style="3" bestFit="1" customWidth="1"/>
    <col min="11" max="11" width="8.140625" style="3" bestFit="1" customWidth="1"/>
    <col min="12" max="12" width="5.421875" style="3" customWidth="1"/>
    <col min="13" max="13" width="0.85546875" style="3" customWidth="1"/>
    <col min="14" max="14" width="9.421875" style="3" bestFit="1" customWidth="1"/>
    <col min="15" max="16384" width="9.140625" style="3" customWidth="1"/>
  </cols>
  <sheetData>
    <row r="1" ht="15">
      <c r="A1" s="54" t="s">
        <v>30</v>
      </c>
    </row>
    <row r="3" spans="1:14" ht="12.75">
      <c r="A3" s="601"/>
      <c r="B3" s="602" t="s">
        <v>2</v>
      </c>
      <c r="C3" s="603"/>
      <c r="D3" s="604" t="s">
        <v>54</v>
      </c>
      <c r="E3" s="604"/>
      <c r="F3" s="603"/>
      <c r="G3" s="604" t="s">
        <v>2</v>
      </c>
      <c r="H3" s="604"/>
      <c r="I3" s="603"/>
      <c r="J3" s="604" t="s">
        <v>852</v>
      </c>
      <c r="K3" s="604"/>
      <c r="L3" s="604"/>
      <c r="M3" s="603"/>
      <c r="N3" s="605" t="s">
        <v>805</v>
      </c>
    </row>
    <row r="4" spans="1:14" ht="12.75">
      <c r="A4" s="606" t="s">
        <v>12</v>
      </c>
      <c r="B4" s="607" t="s">
        <v>680</v>
      </c>
      <c r="C4" s="608"/>
      <c r="D4" s="607" t="s">
        <v>680</v>
      </c>
      <c r="E4" s="609" t="s">
        <v>13</v>
      </c>
      <c r="F4" s="608"/>
      <c r="G4" s="607" t="s">
        <v>560</v>
      </c>
      <c r="H4" s="609" t="s">
        <v>13</v>
      </c>
      <c r="I4" s="608"/>
      <c r="J4" s="607" t="s">
        <v>680</v>
      </c>
      <c r="K4" s="607" t="s">
        <v>560</v>
      </c>
      <c r="L4" s="609" t="s">
        <v>13</v>
      </c>
      <c r="M4" s="608"/>
      <c r="N4" s="607" t="s">
        <v>560</v>
      </c>
    </row>
    <row r="5" spans="1:14" ht="12.75">
      <c r="A5" s="610" t="s">
        <v>14</v>
      </c>
      <c r="B5" s="630">
        <v>5318.61880913779</v>
      </c>
      <c r="C5" s="630"/>
      <c r="D5" s="630">
        <v>5500.075904521599</v>
      </c>
      <c r="E5" s="631">
        <v>-3.2991743847504686</v>
      </c>
      <c r="F5" s="630">
        <v>3435</v>
      </c>
      <c r="G5" s="630">
        <v>5080.42019978482</v>
      </c>
      <c r="H5" s="631">
        <v>4.688561181672695</v>
      </c>
      <c r="I5" s="610"/>
      <c r="J5" s="630">
        <v>15806.712288845942</v>
      </c>
      <c r="K5" s="630">
        <v>14708.895314015552</v>
      </c>
      <c r="L5" s="631">
        <v>7.463626270997533</v>
      </c>
      <c r="M5" s="610"/>
      <c r="N5" s="630">
        <v>19892.70593395832</v>
      </c>
    </row>
    <row r="6" spans="1:14" ht="12.75">
      <c r="A6" s="610" t="s">
        <v>15</v>
      </c>
      <c r="B6" s="630">
        <v>4511.997475584093</v>
      </c>
      <c r="C6" s="630"/>
      <c r="D6" s="630">
        <v>4814.403552964068</v>
      </c>
      <c r="E6" s="631">
        <v>-6.28127812829054</v>
      </c>
      <c r="F6" s="630">
        <v>3435</v>
      </c>
      <c r="G6" s="630">
        <v>4029.3047899977314</v>
      </c>
      <c r="H6" s="631">
        <v>11.97955257156492</v>
      </c>
      <c r="I6" s="610"/>
      <c r="J6" s="630">
        <v>13516.663661513436</v>
      </c>
      <c r="K6" s="630">
        <v>12949.361704387675</v>
      </c>
      <c r="L6" s="631">
        <v>4.380926026134093</v>
      </c>
      <c r="M6" s="610"/>
      <c r="N6" s="630">
        <v>17677.129413098985</v>
      </c>
    </row>
    <row r="7" spans="1:14" ht="12.75">
      <c r="A7" s="610" t="s">
        <v>16</v>
      </c>
      <c r="B7" s="630">
        <v>1505.5931755667377</v>
      </c>
      <c r="C7" s="630"/>
      <c r="D7" s="630">
        <v>1606.2700516938708</v>
      </c>
      <c r="E7" s="631">
        <v>-6.267742838196202</v>
      </c>
      <c r="F7" s="630">
        <v>3435</v>
      </c>
      <c r="G7" s="630">
        <v>1725.999068440998</v>
      </c>
      <c r="H7" s="631">
        <v>-12.7697573483247</v>
      </c>
      <c r="I7" s="610"/>
      <c r="J7" s="630">
        <v>4567.214617289828</v>
      </c>
      <c r="K7" s="630">
        <v>5249.100363429806</v>
      </c>
      <c r="L7" s="631">
        <v>-12.990525974520093</v>
      </c>
      <c r="M7" s="610"/>
      <c r="N7" s="630">
        <v>6879.516523542886</v>
      </c>
    </row>
    <row r="8" spans="1:14" ht="12.75">
      <c r="A8" s="610" t="s">
        <v>17</v>
      </c>
      <c r="B8" s="632">
        <v>97.10187606891988</v>
      </c>
      <c r="C8" s="632"/>
      <c r="D8" s="632">
        <v>-17.804786707080087</v>
      </c>
      <c r="E8" s="633">
        <v>0</v>
      </c>
      <c r="F8" s="632">
        <v>3435</v>
      </c>
      <c r="G8" s="632">
        <v>308.36820714053897</v>
      </c>
      <c r="H8" s="633">
        <v>-68.51106118580323</v>
      </c>
      <c r="I8" s="634"/>
      <c r="J8" s="632">
        <v>232.75270503602795</v>
      </c>
      <c r="K8" s="632">
        <v>806.916000952973</v>
      </c>
      <c r="L8" s="633">
        <v>-71.15527455631745</v>
      </c>
      <c r="M8" s="634"/>
      <c r="N8" s="632">
        <v>1111.7888277973364</v>
      </c>
    </row>
    <row r="9" spans="1:14" ht="12.75">
      <c r="A9" s="614" t="s">
        <v>18</v>
      </c>
      <c r="B9" s="635">
        <v>11433.311336357541</v>
      </c>
      <c r="C9" s="635"/>
      <c r="D9" s="635">
        <v>11902.944722472459</v>
      </c>
      <c r="E9" s="636">
        <v>-3.945522701019201</v>
      </c>
      <c r="F9" s="635">
        <v>3435</v>
      </c>
      <c r="G9" s="635">
        <v>11144.092265364088</v>
      </c>
      <c r="H9" s="636">
        <v>2.595268094579114</v>
      </c>
      <c r="I9" s="637"/>
      <c r="J9" s="635">
        <v>34123.34327268524</v>
      </c>
      <c r="K9" s="635">
        <v>33714.27338278601</v>
      </c>
      <c r="L9" s="636">
        <v>1.2133433375672245</v>
      </c>
      <c r="M9" s="637"/>
      <c r="N9" s="635">
        <v>45561.14069839753</v>
      </c>
    </row>
    <row r="10" spans="1:14" ht="12.75">
      <c r="A10" s="610"/>
      <c r="B10" s="630"/>
      <c r="C10" s="630"/>
      <c r="D10" s="630"/>
      <c r="E10" s="631"/>
      <c r="F10" s="630"/>
      <c r="G10" s="630"/>
      <c r="H10" s="631"/>
      <c r="I10" s="610"/>
      <c r="J10" s="630"/>
      <c r="K10" s="630"/>
      <c r="L10" s="631"/>
      <c r="M10" s="610"/>
      <c r="N10" s="630"/>
    </row>
    <row r="11" spans="1:14" ht="12.75">
      <c r="A11" s="7" t="s">
        <v>19</v>
      </c>
      <c r="B11" s="630">
        <v>-3558.552869786102</v>
      </c>
      <c r="C11" s="630"/>
      <c r="D11" s="630">
        <v>-3547.3212027994027</v>
      </c>
      <c r="E11" s="631">
        <v>0.31662390701568077</v>
      </c>
      <c r="F11" s="630">
        <v>3435</v>
      </c>
      <c r="G11" s="630">
        <v>-3378.483643617596</v>
      </c>
      <c r="H11" s="631">
        <v>5.32988302336998</v>
      </c>
      <c r="I11" s="610"/>
      <c r="J11" s="630">
        <v>-10622.123564897</v>
      </c>
      <c r="K11" s="630">
        <v>-10501.728900417753</v>
      </c>
      <c r="L11" s="631">
        <v>1.1464270847294253</v>
      </c>
      <c r="M11" s="610"/>
      <c r="N11" s="630">
        <v>-14024.822293586134</v>
      </c>
    </row>
    <row r="12" spans="1:14" ht="12.75">
      <c r="A12" s="219" t="s">
        <v>20</v>
      </c>
      <c r="B12" s="630">
        <v>-1680.528232110894</v>
      </c>
      <c r="C12" s="630"/>
      <c r="D12" s="630">
        <v>-1796.7023845581152</v>
      </c>
      <c r="E12" s="631">
        <v>-6.465965284272356</v>
      </c>
      <c r="F12" s="630">
        <v>3435</v>
      </c>
      <c r="G12" s="630">
        <v>-1718.9165085587804</v>
      </c>
      <c r="H12" s="631">
        <v>-2.233283365232963</v>
      </c>
      <c r="I12" s="610"/>
      <c r="J12" s="630">
        <v>-5209.853046630212</v>
      </c>
      <c r="K12" s="630">
        <v>-5117.254751701907</v>
      </c>
      <c r="L12" s="631">
        <v>1.8095306843480616</v>
      </c>
      <c r="M12" s="610"/>
      <c r="N12" s="630">
        <v>-6947.403539850846</v>
      </c>
    </row>
    <row r="13" spans="1:14" ht="36">
      <c r="A13" s="219" t="s">
        <v>21</v>
      </c>
      <c r="B13" s="632">
        <v>-182.310584916842</v>
      </c>
      <c r="C13" s="632"/>
      <c r="D13" s="632">
        <v>-183.00783074648498</v>
      </c>
      <c r="E13" s="633">
        <v>-0.38099234704817275</v>
      </c>
      <c r="F13" s="632">
        <v>3435</v>
      </c>
      <c r="G13" s="632">
        <v>-325.254202700787</v>
      </c>
      <c r="H13" s="633">
        <v>-43.948276946768296</v>
      </c>
      <c r="I13" s="634"/>
      <c r="J13" s="632">
        <v>-546.669006101843</v>
      </c>
      <c r="K13" s="632">
        <v>-712.5028788261089</v>
      </c>
      <c r="L13" s="633">
        <v>-23.274835464172035</v>
      </c>
      <c r="M13" s="634"/>
      <c r="N13" s="632">
        <v>-964.1902894030161</v>
      </c>
    </row>
    <row r="14" spans="1:14" ht="12.75">
      <c r="A14" s="239" t="s">
        <v>22</v>
      </c>
      <c r="B14" s="635">
        <v>-5421.391686813838</v>
      </c>
      <c r="C14" s="635"/>
      <c r="D14" s="635">
        <v>-5527.031418104002</v>
      </c>
      <c r="E14" s="636">
        <v>-1.9113285830823672</v>
      </c>
      <c r="F14" s="635">
        <v>3435</v>
      </c>
      <c r="G14" s="635">
        <v>-5422.654354877163</v>
      </c>
      <c r="H14" s="636">
        <v>-0.023285055264310565</v>
      </c>
      <c r="I14" s="637"/>
      <c r="J14" s="635">
        <v>-16378.645617629056</v>
      </c>
      <c r="K14" s="635">
        <v>-16331.48653094577</v>
      </c>
      <c r="L14" s="636">
        <v>0.28876175229932144</v>
      </c>
      <c r="M14" s="637"/>
      <c r="N14" s="635">
        <v>-21936.416122839997</v>
      </c>
    </row>
    <row r="15" spans="1:14" ht="12.75">
      <c r="A15" s="599"/>
      <c r="B15" s="635"/>
      <c r="C15" s="635"/>
      <c r="D15" s="635"/>
      <c r="E15" s="636"/>
      <c r="F15" s="635"/>
      <c r="G15" s="635"/>
      <c r="H15" s="636"/>
      <c r="I15" s="637"/>
      <c r="J15" s="635"/>
      <c r="K15" s="635"/>
      <c r="L15" s="636"/>
      <c r="M15" s="637"/>
      <c r="N15" s="635"/>
    </row>
    <row r="16" spans="1:14" ht="12.75">
      <c r="A16" s="599" t="s">
        <v>23</v>
      </c>
      <c r="B16" s="635">
        <v>6011.919649543704</v>
      </c>
      <c r="C16" s="635"/>
      <c r="D16" s="635">
        <v>6375.913304368457</v>
      </c>
      <c r="E16" s="636">
        <v>-5.708886514742336</v>
      </c>
      <c r="F16" s="635">
        <v>3435</v>
      </c>
      <c r="G16" s="635">
        <v>5721.437910486925</v>
      </c>
      <c r="H16" s="636">
        <v>5.077075791111</v>
      </c>
      <c r="I16" s="637"/>
      <c r="J16" s="635">
        <v>17744.697655056185</v>
      </c>
      <c r="K16" s="635">
        <v>17382.78685184024</v>
      </c>
      <c r="L16" s="636">
        <v>2.0820067938509625</v>
      </c>
      <c r="M16" s="637"/>
      <c r="N16" s="635">
        <v>23624.724575557535</v>
      </c>
    </row>
    <row r="17" spans="1:14" ht="12.75">
      <c r="A17" s="610"/>
      <c r="B17" s="630"/>
      <c r="C17" s="630"/>
      <c r="D17" s="630"/>
      <c r="E17" s="631"/>
      <c r="F17" s="630"/>
      <c r="G17" s="630"/>
      <c r="H17" s="631"/>
      <c r="I17" s="610"/>
      <c r="J17" s="630"/>
      <c r="K17" s="630"/>
      <c r="L17" s="631"/>
      <c r="M17" s="610"/>
      <c r="N17" s="630"/>
    </row>
    <row r="18" spans="1:14" ht="24">
      <c r="A18" s="616" t="s">
        <v>335</v>
      </c>
      <c r="B18" s="630">
        <v>-1.348578935873</v>
      </c>
      <c r="C18" s="630"/>
      <c r="D18" s="630">
        <v>12.839510924827</v>
      </c>
      <c r="E18" s="631"/>
      <c r="F18" s="630">
        <v>3435</v>
      </c>
      <c r="G18" s="630">
        <v>-54.114474631468994</v>
      </c>
      <c r="H18" s="631">
        <v>-97.50791457358294</v>
      </c>
      <c r="I18" s="610"/>
      <c r="J18" s="630">
        <v>19.544218718708</v>
      </c>
      <c r="K18" s="630">
        <v>-125.641771032853</v>
      </c>
      <c r="L18" s="631"/>
      <c r="M18" s="610"/>
      <c r="N18" s="630">
        <v>-162.256048999725</v>
      </c>
    </row>
    <row r="19" spans="1:14" ht="12.75">
      <c r="A19" s="616" t="s">
        <v>853</v>
      </c>
      <c r="B19" s="630">
        <v>-423.52231876076115</v>
      </c>
      <c r="C19" s="630"/>
      <c r="D19" s="630">
        <v>-221.38676726195777</v>
      </c>
      <c r="E19" s="631">
        <v>91.30426086380527</v>
      </c>
      <c r="F19" s="630"/>
      <c r="G19" s="630"/>
      <c r="H19" s="631"/>
      <c r="I19" s="610"/>
      <c r="J19" s="630">
        <v>-753.4886171777938</v>
      </c>
      <c r="K19" s="630"/>
      <c r="L19" s="631"/>
      <c r="M19" s="610"/>
      <c r="N19" s="630"/>
    </row>
    <row r="20" spans="1:14" ht="12.75">
      <c r="A20" s="617" t="s">
        <v>854</v>
      </c>
      <c r="B20" s="632"/>
      <c r="C20" s="632"/>
      <c r="D20" s="632"/>
      <c r="E20" s="633">
        <v>0</v>
      </c>
      <c r="F20" s="632">
        <v>3435</v>
      </c>
      <c r="G20" s="632">
        <v>-284.0016733596099</v>
      </c>
      <c r="H20" s="633"/>
      <c r="I20" s="634"/>
      <c r="J20" s="632"/>
      <c r="K20" s="632">
        <v>-702.6947377672002</v>
      </c>
      <c r="L20" s="633"/>
      <c r="M20" s="634"/>
      <c r="N20" s="632">
        <v>-807.5019907076002</v>
      </c>
    </row>
    <row r="21" spans="1:14" ht="24">
      <c r="A21" s="618" t="s">
        <v>638</v>
      </c>
      <c r="B21" s="635">
        <v>5587.04875184707</v>
      </c>
      <c r="C21" s="635"/>
      <c r="D21" s="635">
        <v>6167.3660480313265</v>
      </c>
      <c r="E21" s="636">
        <v>-9.4094835893436</v>
      </c>
      <c r="F21" s="635">
        <v>3435</v>
      </c>
      <c r="G21" s="635">
        <v>5383.321762495845</v>
      </c>
      <c r="H21" s="636">
        <v>3.7844104131121408</v>
      </c>
      <c r="I21" s="637"/>
      <c r="J21" s="635">
        <v>17010.753256597094</v>
      </c>
      <c r="K21" s="635">
        <v>16554.450343040182</v>
      </c>
      <c r="L21" s="636">
        <v>2.756376104923055</v>
      </c>
      <c r="M21" s="637"/>
      <c r="N21" s="635">
        <v>22654.96653585021</v>
      </c>
    </row>
    <row r="22" spans="1:14" ht="12.75">
      <c r="A22" s="619"/>
      <c r="B22" s="638"/>
      <c r="C22" s="638"/>
      <c r="D22" s="638"/>
      <c r="E22" s="638"/>
      <c r="F22" s="638"/>
      <c r="G22" s="638"/>
      <c r="H22" s="638"/>
      <c r="I22" s="638"/>
      <c r="J22" s="638"/>
      <c r="K22" s="638"/>
      <c r="L22" s="631"/>
      <c r="M22" s="610"/>
      <c r="N22" s="638"/>
    </row>
    <row r="23" spans="1:14" ht="12.75">
      <c r="A23" s="620" t="s">
        <v>639</v>
      </c>
      <c r="B23" s="632">
        <v>0</v>
      </c>
      <c r="C23" s="632"/>
      <c r="D23" s="632">
        <v>4506.16476</v>
      </c>
      <c r="E23" s="633">
        <v>-100</v>
      </c>
      <c r="F23" s="632">
        <v>3435</v>
      </c>
      <c r="G23" s="632">
        <v>0</v>
      </c>
      <c r="H23" s="633">
        <v>0</v>
      </c>
      <c r="I23" s="634"/>
      <c r="J23" s="632">
        <v>4506.16476</v>
      </c>
      <c r="K23" s="632">
        <v>0</v>
      </c>
      <c r="L23" s="633">
        <v>0</v>
      </c>
      <c r="M23" s="634"/>
      <c r="N23" s="632">
        <v>-1896.222</v>
      </c>
    </row>
    <row r="24" spans="1:14" ht="12.75">
      <c r="A24" s="621" t="s">
        <v>25</v>
      </c>
      <c r="B24" s="635">
        <v>5587.04875184707</v>
      </c>
      <c r="C24" s="635"/>
      <c r="D24" s="635">
        <v>10673.530808031326</v>
      </c>
      <c r="E24" s="636">
        <v>-47.65510258664283</v>
      </c>
      <c r="F24" s="635">
        <v>3435</v>
      </c>
      <c r="G24" s="635">
        <v>5383.321762495845</v>
      </c>
      <c r="H24" s="636">
        <v>3.7844104131121408</v>
      </c>
      <c r="I24" s="637"/>
      <c r="J24" s="635">
        <v>21516.918016597094</v>
      </c>
      <c r="K24" s="635">
        <v>16554.450343040182</v>
      </c>
      <c r="L24" s="636">
        <v>29.97663812887168</v>
      </c>
      <c r="M24" s="637"/>
      <c r="N24" s="635">
        <v>20758.74453585021</v>
      </c>
    </row>
    <row r="25" spans="1:14" ht="12.75">
      <c r="A25" s="622"/>
      <c r="B25" s="637"/>
      <c r="C25" s="637"/>
      <c r="D25" s="637"/>
      <c r="E25" s="636"/>
      <c r="F25" s="637"/>
      <c r="G25" s="637"/>
      <c r="H25" s="636"/>
      <c r="I25" s="637"/>
      <c r="J25" s="637"/>
      <c r="K25" s="637"/>
      <c r="L25" s="636"/>
      <c r="M25" s="637"/>
      <c r="N25" s="637"/>
    </row>
    <row r="26" spans="1:14" ht="12.75">
      <c r="A26" s="610" t="s">
        <v>26</v>
      </c>
      <c r="B26" s="632">
        <v>-1048.494571498365</v>
      </c>
      <c r="C26" s="632"/>
      <c r="D26" s="632">
        <v>-649.4062183991548</v>
      </c>
      <c r="E26" s="633">
        <v>61.454347339481785</v>
      </c>
      <c r="F26" s="632">
        <v>3435</v>
      </c>
      <c r="G26" s="632">
        <v>-1137.5282786978678</v>
      </c>
      <c r="H26" s="633">
        <v>-7.826944513539469</v>
      </c>
      <c r="I26" s="634"/>
      <c r="J26" s="632">
        <v>-2959.3988763782604</v>
      </c>
      <c r="K26" s="632">
        <v>-3529.628847340266</v>
      </c>
      <c r="L26" s="633">
        <v>-16.155522170318264</v>
      </c>
      <c r="M26" s="634"/>
      <c r="N26" s="632">
        <v>-4561.949591207041</v>
      </c>
    </row>
    <row r="27" spans="1:14" ht="12.75">
      <c r="A27" s="623" t="s">
        <v>684</v>
      </c>
      <c r="B27" s="635">
        <v>4538.554180348705</v>
      </c>
      <c r="C27" s="635"/>
      <c r="D27" s="635">
        <v>10024.124589632173</v>
      </c>
      <c r="E27" s="636">
        <v>-54.723685447376866</v>
      </c>
      <c r="F27" s="635">
        <v>3435</v>
      </c>
      <c r="G27" s="635">
        <v>4245.784862067978</v>
      </c>
      <c r="H27" s="636">
        <v>6.895528807791005</v>
      </c>
      <c r="I27" s="637"/>
      <c r="J27" s="635">
        <v>18557.519140218832</v>
      </c>
      <c r="K27" s="635">
        <v>13024.812873969917</v>
      </c>
      <c r="L27" s="636">
        <v>42.478201566381244</v>
      </c>
      <c r="M27" s="637"/>
      <c r="N27" s="635">
        <v>16196.794944643168</v>
      </c>
    </row>
    <row r="28" spans="1:14" ht="12.75">
      <c r="A28" s="624"/>
      <c r="B28" s="639"/>
      <c r="C28" s="639"/>
      <c r="D28" s="639"/>
      <c r="E28" s="639"/>
      <c r="F28" s="639"/>
      <c r="G28" s="635"/>
      <c r="H28" s="639"/>
      <c r="I28" s="639"/>
      <c r="J28" s="639"/>
      <c r="K28" s="639"/>
      <c r="L28" s="639"/>
      <c r="M28" s="639"/>
      <c r="N28" s="639"/>
    </row>
    <row r="29" spans="1:14" ht="12.75">
      <c r="A29" s="626" t="s">
        <v>685</v>
      </c>
      <c r="B29" s="600"/>
      <c r="C29" s="600"/>
      <c r="D29" s="600"/>
      <c r="E29" s="600"/>
      <c r="F29" s="600"/>
      <c r="G29" s="600"/>
      <c r="H29" s="600"/>
      <c r="I29" s="600"/>
      <c r="J29" s="600"/>
      <c r="K29" s="600"/>
      <c r="L29" s="600"/>
      <c r="M29" s="624"/>
      <c r="N29" s="624"/>
    </row>
    <row r="30" spans="1:14" ht="12.75">
      <c r="A30" s="626" t="s">
        <v>686</v>
      </c>
      <c r="B30" s="600"/>
      <c r="C30" s="600"/>
      <c r="D30" s="600"/>
      <c r="E30" s="600"/>
      <c r="F30" s="600"/>
      <c r="G30" s="600"/>
      <c r="H30" s="600"/>
      <c r="I30" s="600"/>
      <c r="J30" s="600"/>
      <c r="K30" s="600"/>
      <c r="L30" s="600"/>
      <c r="M30" s="624"/>
      <c r="N30" s="624"/>
    </row>
    <row r="31" spans="1:14" ht="12.75">
      <c r="A31" s="624"/>
      <c r="B31" s="624"/>
      <c r="C31" s="624"/>
      <c r="D31" s="625"/>
      <c r="E31" s="624"/>
      <c r="F31" s="624"/>
      <c r="G31" s="615"/>
      <c r="H31" s="624"/>
      <c r="I31" s="624"/>
      <c r="J31" s="624"/>
      <c r="K31" s="624"/>
      <c r="L31" s="624"/>
      <c r="M31" s="624"/>
      <c r="N31" s="624"/>
    </row>
    <row r="32" spans="1:14" ht="12.75">
      <c r="A32" s="610" t="s">
        <v>217</v>
      </c>
      <c r="B32" s="630">
        <v>4538.554180348705</v>
      </c>
      <c r="C32" s="630"/>
      <c r="D32" s="630">
        <v>10024.124589632173</v>
      </c>
      <c r="E32" s="631">
        <v>-54.723685447376866</v>
      </c>
      <c r="F32" s="630"/>
      <c r="G32" s="630">
        <v>4245.784862067978</v>
      </c>
      <c r="H32" s="631">
        <v>6.895528807791005</v>
      </c>
      <c r="I32" s="610"/>
      <c r="J32" s="630">
        <v>18557.519140218832</v>
      </c>
      <c r="K32" s="630">
        <v>13024.812873969917</v>
      </c>
      <c r="L32" s="631">
        <v>42.478201566381244</v>
      </c>
      <c r="M32" s="610"/>
      <c r="N32" s="630">
        <v>16196.794944643168</v>
      </c>
    </row>
    <row r="33" spans="1:14" ht="12.75">
      <c r="A33" s="610"/>
      <c r="B33" s="611"/>
      <c r="C33" s="611"/>
      <c r="D33" s="611"/>
      <c r="E33" s="612"/>
      <c r="F33" s="611"/>
      <c r="G33" s="611"/>
      <c r="H33" s="612"/>
      <c r="I33" s="613"/>
      <c r="J33" s="611"/>
      <c r="K33" s="611"/>
      <c r="L33" s="612"/>
      <c r="M33" s="613"/>
      <c r="N33" s="611"/>
    </row>
    <row r="34" spans="1:14" ht="12.75">
      <c r="A34" s="219" t="s">
        <v>28</v>
      </c>
      <c r="B34" s="627" t="s">
        <v>855</v>
      </c>
      <c r="C34" s="628"/>
      <c r="D34" s="627" t="s">
        <v>806</v>
      </c>
      <c r="E34" s="628"/>
      <c r="F34" s="628"/>
      <c r="G34" s="627" t="s">
        <v>535</v>
      </c>
      <c r="H34" s="628"/>
      <c r="I34" s="613"/>
      <c r="J34" s="627" t="s">
        <v>856</v>
      </c>
      <c r="K34" s="627" t="s">
        <v>857</v>
      </c>
      <c r="L34" s="629"/>
      <c r="M34" s="613"/>
      <c r="N34" s="627" t="s">
        <v>807</v>
      </c>
    </row>
    <row r="35" spans="1:14" ht="12.75">
      <c r="A35" s="219" t="s">
        <v>29</v>
      </c>
      <c r="B35" s="627" t="s">
        <v>858</v>
      </c>
      <c r="C35" s="628"/>
      <c r="D35" s="627" t="s">
        <v>808</v>
      </c>
      <c r="E35" s="628"/>
      <c r="F35" s="628"/>
      <c r="G35" s="627" t="s">
        <v>536</v>
      </c>
      <c r="H35" s="628"/>
      <c r="I35" s="613"/>
      <c r="J35" s="627" t="s">
        <v>859</v>
      </c>
      <c r="K35" s="627" t="s">
        <v>860</v>
      </c>
      <c r="L35" s="629"/>
      <c r="M35" s="613"/>
      <c r="N35" s="627" t="s">
        <v>809</v>
      </c>
    </row>
  </sheetData>
  <sheetProtection/>
  <printOptions/>
  <pageMargins left="0.75" right="0.75" top="1" bottom="1" header="0.5" footer="0.5"/>
  <pageSetup horizontalDpi="1200" verticalDpi="1200" orientation="portrait" paperSize="9" r:id="rId1"/>
  <ignoredErrors>
    <ignoredError sqref="B4:N4 B34:N35" numberStoredAsText="1"/>
  </ignoredErrors>
</worksheet>
</file>

<file path=xl/worksheets/sheet30.xml><?xml version="1.0" encoding="utf-8"?>
<worksheet xmlns="http://schemas.openxmlformats.org/spreadsheetml/2006/main" xmlns:r="http://schemas.openxmlformats.org/officeDocument/2006/relationships">
  <dimension ref="A1:K14"/>
  <sheetViews>
    <sheetView showGridLines="0" zoomScalePageLayoutView="0" workbookViewId="0" topLeftCell="A1">
      <selection activeCell="A1" sqref="A1"/>
    </sheetView>
  </sheetViews>
  <sheetFormatPr defaultColWidth="9.140625" defaultRowHeight="12.75"/>
  <cols>
    <col min="1" max="1" width="12.140625" style="3" customWidth="1"/>
    <col min="2" max="16384" width="9.140625" style="3" customWidth="1"/>
  </cols>
  <sheetData>
    <row r="1" ht="15">
      <c r="A1" s="19" t="s">
        <v>185</v>
      </c>
    </row>
    <row r="2" spans="1:11" ht="12.75">
      <c r="A2" s="123"/>
      <c r="B2" s="800" t="s">
        <v>186</v>
      </c>
      <c r="C2" s="800"/>
      <c r="D2" s="800"/>
      <c r="E2" s="801"/>
      <c r="F2" s="799" t="s">
        <v>187</v>
      </c>
      <c r="G2" s="800"/>
      <c r="H2" s="800"/>
      <c r="I2" s="800"/>
      <c r="J2" s="43"/>
      <c r="K2" s="43"/>
    </row>
    <row r="3" spans="1:9" ht="12.75">
      <c r="A3" s="124"/>
      <c r="B3" s="209">
        <v>2016</v>
      </c>
      <c r="C3" s="209">
        <v>2017</v>
      </c>
      <c r="D3" s="209" t="s">
        <v>527</v>
      </c>
      <c r="E3" s="210" t="s">
        <v>635</v>
      </c>
      <c r="F3" s="209">
        <v>2016</v>
      </c>
      <c r="G3" s="209">
        <v>2017</v>
      </c>
      <c r="H3" s="209" t="s">
        <v>527</v>
      </c>
      <c r="I3" s="209" t="s">
        <v>635</v>
      </c>
    </row>
    <row r="4" spans="1:9" ht="12.75">
      <c r="A4" s="83" t="s">
        <v>41</v>
      </c>
      <c r="B4" s="204" t="s">
        <v>763</v>
      </c>
      <c r="C4" s="543" t="s">
        <v>777</v>
      </c>
      <c r="D4" s="205" t="s">
        <v>787</v>
      </c>
      <c r="E4" s="206" t="s">
        <v>764</v>
      </c>
      <c r="F4" s="204" t="s">
        <v>766</v>
      </c>
      <c r="G4" s="542" t="s">
        <v>770</v>
      </c>
      <c r="H4" s="207" t="s">
        <v>768</v>
      </c>
      <c r="I4" s="207" t="s">
        <v>778</v>
      </c>
    </row>
    <row r="5" spans="1:9" ht="12.75">
      <c r="A5" s="83" t="s">
        <v>42</v>
      </c>
      <c r="B5" s="204" t="s">
        <v>769</v>
      </c>
      <c r="C5" s="544" t="s">
        <v>770</v>
      </c>
      <c r="D5" s="208" t="s">
        <v>775</v>
      </c>
      <c r="E5" s="206" t="s">
        <v>764</v>
      </c>
      <c r="F5" s="204" t="s">
        <v>771</v>
      </c>
      <c r="G5" s="542" t="s">
        <v>778</v>
      </c>
      <c r="H5" s="207" t="s">
        <v>765</v>
      </c>
      <c r="I5" s="207" t="s">
        <v>775</v>
      </c>
    </row>
    <row r="6" spans="1:9" ht="12.75">
      <c r="A6" s="83" t="s">
        <v>415</v>
      </c>
      <c r="B6" s="204" t="s">
        <v>768</v>
      </c>
      <c r="C6" s="544" t="s">
        <v>789</v>
      </c>
      <c r="D6" s="208" t="s">
        <v>896</v>
      </c>
      <c r="E6" s="206" t="s">
        <v>777</v>
      </c>
      <c r="F6" s="204" t="s">
        <v>773</v>
      </c>
      <c r="G6" s="542" t="s">
        <v>774</v>
      </c>
      <c r="H6" s="207" t="s">
        <v>769</v>
      </c>
      <c r="I6" s="207" t="s">
        <v>900</v>
      </c>
    </row>
    <row r="7" spans="1:9" ht="12.75">
      <c r="A7" s="83" t="s">
        <v>416</v>
      </c>
      <c r="B7" s="204" t="s">
        <v>770</v>
      </c>
      <c r="C7" s="544" t="s">
        <v>777</v>
      </c>
      <c r="D7" s="208" t="s">
        <v>791</v>
      </c>
      <c r="E7" s="206" t="s">
        <v>772</v>
      </c>
      <c r="F7" s="204" t="s">
        <v>899</v>
      </c>
      <c r="G7" s="542" t="s">
        <v>769</v>
      </c>
      <c r="H7" s="207" t="s">
        <v>774</v>
      </c>
      <c r="I7" s="207" t="s">
        <v>767</v>
      </c>
    </row>
    <row r="8" spans="1:9" ht="12.75">
      <c r="A8" s="83" t="s">
        <v>417</v>
      </c>
      <c r="B8" s="204" t="s">
        <v>778</v>
      </c>
      <c r="C8" s="544" t="s">
        <v>776</v>
      </c>
      <c r="D8" s="208" t="s">
        <v>770</v>
      </c>
      <c r="E8" s="206" t="s">
        <v>778</v>
      </c>
      <c r="F8" s="204" t="s">
        <v>779</v>
      </c>
      <c r="G8" s="542" t="s">
        <v>780</v>
      </c>
      <c r="H8" s="207" t="s">
        <v>780</v>
      </c>
      <c r="I8" s="207" t="s">
        <v>779</v>
      </c>
    </row>
    <row r="9" spans="1:9" ht="12.75">
      <c r="A9" s="83" t="s">
        <v>418</v>
      </c>
      <c r="B9" s="204" t="s">
        <v>768</v>
      </c>
      <c r="C9" s="544" t="s">
        <v>781</v>
      </c>
      <c r="D9" s="208" t="s">
        <v>897</v>
      </c>
      <c r="E9" s="206" t="s">
        <v>782</v>
      </c>
      <c r="F9" s="204" t="s">
        <v>774</v>
      </c>
      <c r="G9" s="542" t="s">
        <v>784</v>
      </c>
      <c r="H9" s="207" t="s">
        <v>782</v>
      </c>
      <c r="I9" s="207" t="s">
        <v>772</v>
      </c>
    </row>
    <row r="10" spans="1:9" ht="12.75">
      <c r="A10" s="83" t="s">
        <v>419</v>
      </c>
      <c r="B10" s="204" t="s">
        <v>768</v>
      </c>
      <c r="C10" s="544" t="s">
        <v>785</v>
      </c>
      <c r="D10" s="208" t="s">
        <v>898</v>
      </c>
      <c r="E10" s="206" t="s">
        <v>782</v>
      </c>
      <c r="F10" s="204" t="s">
        <v>786</v>
      </c>
      <c r="G10" s="542" t="s">
        <v>787</v>
      </c>
      <c r="H10" s="207" t="s">
        <v>772</v>
      </c>
      <c r="I10" s="207" t="s">
        <v>789</v>
      </c>
    </row>
    <row r="11" spans="1:9" ht="12.75">
      <c r="A11" s="83" t="s">
        <v>420</v>
      </c>
      <c r="B11" s="204" t="s">
        <v>777</v>
      </c>
      <c r="C11" s="544" t="s">
        <v>895</v>
      </c>
      <c r="D11" s="208" t="s">
        <v>897</v>
      </c>
      <c r="E11" s="206" t="s">
        <v>783</v>
      </c>
      <c r="F11" s="204" t="s">
        <v>788</v>
      </c>
      <c r="G11" s="542" t="s">
        <v>784</v>
      </c>
      <c r="H11" s="207" t="s">
        <v>789</v>
      </c>
      <c r="I11" s="207" t="s">
        <v>772</v>
      </c>
    </row>
    <row r="12" spans="1:9" ht="12.75">
      <c r="A12" s="83" t="s">
        <v>421</v>
      </c>
      <c r="B12" s="204" t="s">
        <v>767</v>
      </c>
      <c r="C12" s="544" t="s">
        <v>764</v>
      </c>
      <c r="D12" s="208" t="s">
        <v>768</v>
      </c>
      <c r="E12" s="206" t="s">
        <v>768</v>
      </c>
      <c r="F12" s="204" t="s">
        <v>790</v>
      </c>
      <c r="G12" s="542" t="s">
        <v>791</v>
      </c>
      <c r="H12" s="207" t="s">
        <v>779</v>
      </c>
      <c r="I12" s="207" t="s">
        <v>775</v>
      </c>
    </row>
    <row r="13" spans="1:9" ht="11.25" customHeight="1">
      <c r="A13" s="153" t="s">
        <v>901</v>
      </c>
      <c r="B13" s="24"/>
      <c r="C13" s="24"/>
      <c r="D13" s="24"/>
      <c r="E13" s="24"/>
      <c r="F13" s="24"/>
      <c r="G13" s="24"/>
      <c r="H13" s="24"/>
      <c r="I13" s="24"/>
    </row>
    <row r="14" spans="1:9" ht="11.25" customHeight="1">
      <c r="A14" s="153" t="s">
        <v>617</v>
      </c>
      <c r="B14" s="24"/>
      <c r="C14" s="24"/>
      <c r="D14" s="24"/>
      <c r="E14" s="24"/>
      <c r="F14" s="24"/>
      <c r="G14" s="24"/>
      <c r="H14" s="24"/>
      <c r="I14" s="24"/>
    </row>
  </sheetData>
  <sheetProtection/>
  <mergeCells count="2">
    <mergeCell ref="F2:I2"/>
    <mergeCell ref="B2:E2"/>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J25"/>
  <sheetViews>
    <sheetView showGridLines="0" zoomScalePageLayoutView="0" workbookViewId="0" topLeftCell="A1">
      <selection activeCell="A1" sqref="A1"/>
    </sheetView>
  </sheetViews>
  <sheetFormatPr defaultColWidth="9.140625" defaultRowHeight="12.75"/>
  <cols>
    <col min="1" max="1" width="30.57421875" style="3" customWidth="1"/>
    <col min="2" max="16384" width="9.140625" style="3" customWidth="1"/>
  </cols>
  <sheetData>
    <row r="1" ht="15">
      <c r="A1" s="54" t="s">
        <v>30</v>
      </c>
    </row>
    <row r="4" spans="1:10" ht="24">
      <c r="A4" s="100" t="s">
        <v>12</v>
      </c>
      <c r="B4" s="326" t="s">
        <v>512</v>
      </c>
      <c r="C4" s="326" t="s">
        <v>534</v>
      </c>
      <c r="D4" s="326" t="s">
        <v>565</v>
      </c>
      <c r="E4" s="326" t="s">
        <v>605</v>
      </c>
      <c r="F4" s="326" t="s">
        <v>618</v>
      </c>
      <c r="G4" s="326" t="s">
        <v>637</v>
      </c>
      <c r="H4" s="326" t="s">
        <v>679</v>
      </c>
      <c r="I4" s="326" t="s">
        <v>799</v>
      </c>
      <c r="J4" s="326" t="s">
        <v>861</v>
      </c>
    </row>
    <row r="5" spans="1:10" ht="12.75">
      <c r="A5" s="77" t="s">
        <v>14</v>
      </c>
      <c r="B5" s="99">
        <v>4657</v>
      </c>
      <c r="C5" s="99">
        <v>4798</v>
      </c>
      <c r="D5" s="99">
        <v>4715.63976785543</v>
      </c>
      <c r="E5" s="99">
        <v>4912.8353473589805</v>
      </c>
      <c r="F5" s="99">
        <v>5080.42020476213</v>
      </c>
      <c r="G5" s="99">
        <v>5183.81058604874</v>
      </c>
      <c r="H5" s="99">
        <v>4988.01758018996</v>
      </c>
      <c r="I5" s="99">
        <v>5500</v>
      </c>
      <c r="J5" s="99">
        <v>5318.61880913779</v>
      </c>
    </row>
    <row r="6" spans="1:10" ht="12.75">
      <c r="A6" s="77" t="s">
        <v>15</v>
      </c>
      <c r="B6" s="99">
        <v>4048</v>
      </c>
      <c r="C6" s="99">
        <v>4609</v>
      </c>
      <c r="D6" s="99">
        <v>4248.72885582607</v>
      </c>
      <c r="E6" s="99">
        <v>4670.963023453591</v>
      </c>
      <c r="F6" s="99">
        <v>4029.40373104643</v>
      </c>
      <c r="G6" s="99">
        <v>4728.29200965782</v>
      </c>
      <c r="H6" s="99">
        <v>4190.26263296817</v>
      </c>
      <c r="I6" s="99">
        <v>4814</v>
      </c>
      <c r="J6" s="99">
        <v>4511.997475584093</v>
      </c>
    </row>
    <row r="7" spans="1:10" ht="12.75">
      <c r="A7" s="77" t="s">
        <v>16</v>
      </c>
      <c r="B7" s="99">
        <v>1915</v>
      </c>
      <c r="C7" s="99">
        <v>2038</v>
      </c>
      <c r="D7" s="99">
        <v>2062.57499729557</v>
      </c>
      <c r="E7" s="99">
        <v>1460.52198115823</v>
      </c>
      <c r="F7" s="99">
        <v>1726.003384976</v>
      </c>
      <c r="G7" s="99">
        <v>1630.41616011308</v>
      </c>
      <c r="H7" s="99">
        <v>1455.35139002927</v>
      </c>
      <c r="I7" s="99">
        <v>1606</v>
      </c>
      <c r="J7" s="99">
        <v>1505.5931755667377</v>
      </c>
    </row>
    <row r="8" spans="1:10" ht="12.75">
      <c r="A8" s="82" t="s">
        <v>17</v>
      </c>
      <c r="B8" s="99">
        <v>175</v>
      </c>
      <c r="C8" s="99">
        <v>173</v>
      </c>
      <c r="D8" s="99">
        <v>157.440078418545</v>
      </c>
      <c r="E8" s="99">
        <v>341.107715393889</v>
      </c>
      <c r="F8" s="99">
        <v>308.368207140539</v>
      </c>
      <c r="G8" s="99">
        <v>304.87282684436303</v>
      </c>
      <c r="H8" s="99">
        <v>153.455615674189</v>
      </c>
      <c r="I8" s="99">
        <v>-18</v>
      </c>
      <c r="J8" s="99">
        <v>97.10187606891988</v>
      </c>
    </row>
    <row r="9" spans="1:10" ht="12.75">
      <c r="A9" s="110" t="s">
        <v>18</v>
      </c>
      <c r="B9" s="111">
        <v>10795</v>
      </c>
      <c r="C9" s="111">
        <v>11618</v>
      </c>
      <c r="D9" s="111">
        <v>11184.383699395617</v>
      </c>
      <c r="E9" s="111">
        <v>11385.428067364692</v>
      </c>
      <c r="F9" s="111">
        <v>11144.195527925098</v>
      </c>
      <c r="G9" s="111">
        <v>11847.391582664004</v>
      </c>
      <c r="H9" s="111">
        <v>10787.08721886159</v>
      </c>
      <c r="I9" s="111">
        <v>11903</v>
      </c>
      <c r="J9" s="111">
        <v>11433.311336357541</v>
      </c>
    </row>
    <row r="10" spans="1:10" ht="12.75">
      <c r="A10" s="13" t="s">
        <v>19</v>
      </c>
      <c r="B10" s="99">
        <v>-3530</v>
      </c>
      <c r="C10" s="99">
        <v>-3774</v>
      </c>
      <c r="D10" s="99">
        <v>-3590.34277654758</v>
      </c>
      <c r="E10" s="99">
        <v>-3532.9024802525796</v>
      </c>
      <c r="F10" s="99">
        <v>-3378.48364361759</v>
      </c>
      <c r="G10" s="99">
        <v>-3523.09339316838</v>
      </c>
      <c r="H10" s="99">
        <v>-3516.2494923115</v>
      </c>
      <c r="I10" s="99">
        <v>-3547</v>
      </c>
      <c r="J10" s="99">
        <v>-3558.552869786102</v>
      </c>
    </row>
    <row r="11" spans="1:10" ht="12.75">
      <c r="A11" s="101" t="s">
        <v>20</v>
      </c>
      <c r="B11" s="99">
        <v>-1624</v>
      </c>
      <c r="C11" s="99">
        <v>-1727</v>
      </c>
      <c r="D11" s="99">
        <v>-1657.26712689118</v>
      </c>
      <c r="E11" s="99">
        <v>-1741.07111624664</v>
      </c>
      <c r="F11" s="99">
        <v>-1718.91650856708</v>
      </c>
      <c r="G11" s="99">
        <v>-1830.1487881559399</v>
      </c>
      <c r="H11" s="99">
        <v>-1732.6224299677</v>
      </c>
      <c r="I11" s="99">
        <v>-1797</v>
      </c>
      <c r="J11" s="99">
        <v>-1680.528232110894</v>
      </c>
    </row>
    <row r="12" spans="1:10" ht="36">
      <c r="A12" s="101" t="s">
        <v>21</v>
      </c>
      <c r="B12" s="99">
        <v>-201</v>
      </c>
      <c r="C12" s="99">
        <v>-208</v>
      </c>
      <c r="D12" s="99">
        <v>-188.52547153522102</v>
      </c>
      <c r="E12" s="99">
        <v>-198.723204590099</v>
      </c>
      <c r="F12" s="99">
        <v>-325.254202700787</v>
      </c>
      <c r="G12" s="99">
        <v>-251.687410576908</v>
      </c>
      <c r="H12" s="99">
        <v>-181.350590438517</v>
      </c>
      <c r="I12" s="99">
        <v>-183</v>
      </c>
      <c r="J12" s="99">
        <v>-182.310584916842</v>
      </c>
    </row>
    <row r="13" spans="1:10" ht="12.75">
      <c r="A13" s="113" t="s">
        <v>22</v>
      </c>
      <c r="B13" s="111">
        <v>-5355</v>
      </c>
      <c r="C13" s="111">
        <v>-5709</v>
      </c>
      <c r="D13" s="111">
        <v>-5436.135374973981</v>
      </c>
      <c r="E13" s="111">
        <v>-5472.696801089319</v>
      </c>
      <c r="F13" s="111">
        <v>-5422.654354885457</v>
      </c>
      <c r="G13" s="111">
        <v>-5604.929591901228</v>
      </c>
      <c r="H13" s="111">
        <v>-5430.222512717718</v>
      </c>
      <c r="I13" s="111">
        <v>-5527</v>
      </c>
      <c r="J13" s="111">
        <v>-5421.391686813838</v>
      </c>
    </row>
    <row r="14" spans="1:10" ht="12.75">
      <c r="A14" s="114" t="s">
        <v>23</v>
      </c>
      <c r="B14" s="115">
        <v>5440</v>
      </c>
      <c r="C14" s="115">
        <v>5909</v>
      </c>
      <c r="D14" s="115">
        <v>5748.248324421636</v>
      </c>
      <c r="E14" s="115">
        <v>5912.731266275373</v>
      </c>
      <c r="F14" s="115">
        <v>5721.541173039641</v>
      </c>
      <c r="G14" s="115">
        <v>6242.461990762776</v>
      </c>
      <c r="H14" s="115">
        <v>5356.864706143872</v>
      </c>
      <c r="I14" s="115">
        <v>6376</v>
      </c>
      <c r="J14" s="115">
        <v>6011.919649543704</v>
      </c>
    </row>
    <row r="15" spans="1:10" ht="24">
      <c r="A15" s="116" t="s">
        <v>335</v>
      </c>
      <c r="B15" s="99">
        <v>-14</v>
      </c>
      <c r="C15" s="99">
        <v>-66.972843605895</v>
      </c>
      <c r="D15" s="99">
        <v>-34.368065179484</v>
      </c>
      <c r="E15" s="99">
        <v>-37.159231221899</v>
      </c>
      <c r="F15" s="99">
        <v>-54.114474631469</v>
      </c>
      <c r="G15" s="99">
        <v>-36.614277966872</v>
      </c>
      <c r="H15" s="99">
        <v>8.053286729754</v>
      </c>
      <c r="I15" s="99">
        <v>13</v>
      </c>
      <c r="J15" s="99">
        <v>-1.348578935873</v>
      </c>
    </row>
    <row r="16" spans="1:10" ht="12.75">
      <c r="A16" s="116" t="s">
        <v>689</v>
      </c>
      <c r="B16" s="99"/>
      <c r="C16" s="99"/>
      <c r="D16" s="99"/>
      <c r="E16" s="99"/>
      <c r="F16" s="99"/>
      <c r="G16" s="99"/>
      <c r="H16" s="99">
        <v>-108.579531155076</v>
      </c>
      <c r="I16" s="99">
        <v>-221</v>
      </c>
      <c r="J16" s="99">
        <v>-423.52231876076115</v>
      </c>
    </row>
    <row r="17" spans="1:10" ht="12.75">
      <c r="A17" s="333" t="s">
        <v>24</v>
      </c>
      <c r="B17" s="94">
        <v>-197</v>
      </c>
      <c r="C17" s="94">
        <v>-283.8804655152</v>
      </c>
      <c r="D17" s="94">
        <v>-204.282458607195</v>
      </c>
      <c r="E17" s="94">
        <v>-214.410605800395</v>
      </c>
      <c r="F17" s="94">
        <v>-284.00167335961004</v>
      </c>
      <c r="G17" s="94">
        <v>-104.80725294039999</v>
      </c>
      <c r="H17" s="94"/>
      <c r="I17" s="94"/>
      <c r="J17" s="94"/>
    </row>
    <row r="18" spans="1:10" ht="24">
      <c r="A18" s="334" t="s">
        <v>641</v>
      </c>
      <c r="B18" s="115">
        <v>5229</v>
      </c>
      <c r="C18" s="115">
        <v>5558.015085162125</v>
      </c>
      <c r="D18" s="115">
        <v>5509.597800634958</v>
      </c>
      <c r="E18" s="115">
        <v>5661.1614292530785</v>
      </c>
      <c r="F18" s="115">
        <v>5383.425025048561</v>
      </c>
      <c r="G18" s="115">
        <v>6101.040459855504</v>
      </c>
      <c r="H18" s="115">
        <v>5256.338461718551</v>
      </c>
      <c r="I18" s="115">
        <v>6167</v>
      </c>
      <c r="J18" s="115">
        <v>5587.04875184707</v>
      </c>
    </row>
    <row r="19" spans="1:8" ht="12.75">
      <c r="A19" s="13"/>
      <c r="B19" s="335">
        <v>0</v>
      </c>
      <c r="C19" s="335">
        <v>0</v>
      </c>
      <c r="D19" s="13"/>
      <c r="E19" s="13"/>
      <c r="F19" s="13"/>
      <c r="G19" s="13"/>
      <c r="H19" s="13"/>
    </row>
    <row r="20" spans="1:10" ht="12.75">
      <c r="A20" s="336" t="s">
        <v>639</v>
      </c>
      <c r="B20" s="337">
        <v>0</v>
      </c>
      <c r="C20" s="337">
        <v>0</v>
      </c>
      <c r="D20" s="337">
        <v>0</v>
      </c>
      <c r="E20" s="337">
        <v>0</v>
      </c>
      <c r="F20" s="337">
        <v>0</v>
      </c>
      <c r="G20" s="200">
        <v>-1896.222</v>
      </c>
      <c r="H20" s="200"/>
      <c r="I20" s="200">
        <v>4506</v>
      </c>
      <c r="J20" s="200"/>
    </row>
    <row r="21" spans="1:10" ht="12.75">
      <c r="A21" s="111" t="s">
        <v>25</v>
      </c>
      <c r="B21" s="111">
        <v>5229</v>
      </c>
      <c r="C21" s="338">
        <v>5558.268414425209</v>
      </c>
      <c r="D21" s="111">
        <v>5509.597800634958</v>
      </c>
      <c r="E21" s="111">
        <v>5661.1614292530785</v>
      </c>
      <c r="F21" s="111">
        <v>5383.425025048561</v>
      </c>
      <c r="G21" s="111">
        <v>4203.818459855504</v>
      </c>
      <c r="H21" s="111">
        <v>5256.338461718551</v>
      </c>
      <c r="I21" s="111">
        <v>10674</v>
      </c>
      <c r="J21" s="111">
        <v>5587.04875184707</v>
      </c>
    </row>
    <row r="22" spans="1:10" ht="12.75">
      <c r="A22" s="327" t="s">
        <v>26</v>
      </c>
      <c r="B22" s="94">
        <v>-1079.99062683729</v>
      </c>
      <c r="C22" s="94">
        <v>-1313.84766191541</v>
      </c>
      <c r="D22" s="94">
        <v>-1239.0790575180401</v>
      </c>
      <c r="E22" s="94">
        <v>-1153.02151112436</v>
      </c>
      <c r="F22" s="94">
        <v>-1137.52827869787</v>
      </c>
      <c r="G22" s="94">
        <v>-1032.32074386677</v>
      </c>
      <c r="H22" s="94">
        <v>-1261.49808648075</v>
      </c>
      <c r="I22" s="94">
        <v>-649</v>
      </c>
      <c r="J22" s="94">
        <v>-1048.494571498365</v>
      </c>
    </row>
    <row r="23" spans="1:10" ht="12.75">
      <c r="A23" s="110" t="s">
        <v>31</v>
      </c>
      <c r="B23" s="328">
        <v>4149.00937316271</v>
      </c>
      <c r="C23" s="328">
        <v>4244.420752509799</v>
      </c>
      <c r="D23" s="328">
        <v>4270.518743116918</v>
      </c>
      <c r="E23" s="328">
        <v>4508.139918128719</v>
      </c>
      <c r="F23" s="328">
        <v>4245.896746350691</v>
      </c>
      <c r="G23" s="328">
        <v>3172.4977159887344</v>
      </c>
      <c r="H23" s="328">
        <v>3994.840375237801</v>
      </c>
      <c r="I23" s="328">
        <v>10024</v>
      </c>
      <c r="J23" s="328">
        <v>4538.554180348705</v>
      </c>
    </row>
    <row r="24" spans="1:10" ht="12.75">
      <c r="A24" s="82" t="s">
        <v>27</v>
      </c>
      <c r="B24" s="339">
        <v>0.007915633220000001</v>
      </c>
      <c r="C24" s="339">
        <v>0.010425180684</v>
      </c>
      <c r="D24" s="339">
        <v>0.010594294205</v>
      </c>
      <c r="E24" s="339">
        <v>0.008513279625999999</v>
      </c>
      <c r="F24" s="339">
        <v>0.005320661169</v>
      </c>
      <c r="G24" s="339">
        <v>0.005721803</v>
      </c>
      <c r="H24" s="339">
        <v>0</v>
      </c>
      <c r="I24" s="339"/>
      <c r="J24" s="339"/>
    </row>
    <row r="25" spans="1:10" ht="12.75">
      <c r="A25" s="118" t="s">
        <v>217</v>
      </c>
      <c r="B25" s="99">
        <v>4148.981602968481</v>
      </c>
      <c r="C25" s="99">
        <v>4244.393347005384</v>
      </c>
      <c r="D25" s="99">
        <v>4270.729337411125</v>
      </c>
      <c r="E25" s="99">
        <v>4508.1484314083455</v>
      </c>
      <c r="F25" s="99">
        <v>4245.8934452818685</v>
      </c>
      <c r="G25" s="99">
        <v>3171.51205952173</v>
      </c>
      <c r="H25" s="99">
        <v>3994.8403752378003</v>
      </c>
      <c r="I25" s="99">
        <v>10024</v>
      </c>
      <c r="J25" s="99">
        <v>4538.554180348705</v>
      </c>
    </row>
  </sheetData>
  <sheetProtection/>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J47"/>
  <sheetViews>
    <sheetView showGridLines="0" zoomScalePageLayoutView="0" workbookViewId="0" topLeftCell="A1">
      <selection activeCell="A1" sqref="A1"/>
    </sheetView>
  </sheetViews>
  <sheetFormatPr defaultColWidth="9.140625" defaultRowHeight="12.75"/>
  <cols>
    <col min="1" max="1" width="45.28125" style="3" customWidth="1"/>
    <col min="2" max="16384" width="9.140625" style="3" customWidth="1"/>
  </cols>
  <sheetData>
    <row r="1" ht="15">
      <c r="A1" s="78" t="s">
        <v>11</v>
      </c>
    </row>
    <row r="3" spans="1:10" ht="12.75">
      <c r="A3" s="340"/>
      <c r="B3" s="21" t="s">
        <v>2</v>
      </c>
      <c r="C3" s="21" t="s">
        <v>1</v>
      </c>
      <c r="D3" s="21" t="s">
        <v>53</v>
      </c>
      <c r="E3" s="21" t="s">
        <v>54</v>
      </c>
      <c r="F3" s="21" t="s">
        <v>2</v>
      </c>
      <c r="G3" s="21" t="s">
        <v>1</v>
      </c>
      <c r="H3" s="21" t="s">
        <v>53</v>
      </c>
      <c r="I3" s="21" t="s">
        <v>54</v>
      </c>
      <c r="J3" s="21" t="s">
        <v>2</v>
      </c>
    </row>
    <row r="4" spans="1:10" ht="12.75">
      <c r="A4" s="341" t="s">
        <v>0</v>
      </c>
      <c r="B4" s="4" t="s">
        <v>478</v>
      </c>
      <c r="C4" s="4" t="s">
        <v>478</v>
      </c>
      <c r="D4" s="4" t="s">
        <v>560</v>
      </c>
      <c r="E4" s="4" t="s">
        <v>560</v>
      </c>
      <c r="F4" s="4" t="s">
        <v>560</v>
      </c>
      <c r="G4" s="4" t="s">
        <v>560</v>
      </c>
      <c r="H4" s="4" t="s">
        <v>680</v>
      </c>
      <c r="I4" s="4" t="s">
        <v>680</v>
      </c>
      <c r="J4" s="4" t="s">
        <v>680</v>
      </c>
    </row>
    <row r="5" ht="12.75">
      <c r="A5" s="342"/>
    </row>
    <row r="6" ht="12.75">
      <c r="A6" s="342"/>
    </row>
    <row r="7" spans="1:10" ht="12.75">
      <c r="A7" s="343" t="s">
        <v>3</v>
      </c>
      <c r="B7" s="331" t="s">
        <v>537</v>
      </c>
      <c r="C7" s="331" t="s">
        <v>538</v>
      </c>
      <c r="D7" s="331" t="s">
        <v>690</v>
      </c>
      <c r="E7" s="331" t="s">
        <v>691</v>
      </c>
      <c r="F7" s="331" t="s">
        <v>692</v>
      </c>
      <c r="G7" s="331" t="s">
        <v>693</v>
      </c>
      <c r="H7" s="344" t="s">
        <v>694</v>
      </c>
      <c r="I7" s="344" t="s">
        <v>810</v>
      </c>
      <c r="J7" s="331" t="s">
        <v>862</v>
      </c>
    </row>
    <row r="8" spans="1:10" ht="25.5">
      <c r="A8" s="101" t="s">
        <v>873</v>
      </c>
      <c r="B8" s="640" t="s">
        <v>517</v>
      </c>
      <c r="C8" s="641" t="s">
        <v>539</v>
      </c>
      <c r="D8" s="641" t="s">
        <v>562</v>
      </c>
      <c r="E8" s="641" t="s">
        <v>691</v>
      </c>
      <c r="F8" s="641" t="s">
        <v>692</v>
      </c>
      <c r="G8" s="641" t="s">
        <v>695</v>
      </c>
      <c r="H8" s="642" t="s">
        <v>696</v>
      </c>
      <c r="I8" s="642" t="s">
        <v>811</v>
      </c>
      <c r="J8" s="331" t="s">
        <v>863</v>
      </c>
    </row>
    <row r="9" spans="1:10" ht="12.75">
      <c r="A9" s="343" t="s">
        <v>4</v>
      </c>
      <c r="B9" s="331" t="s">
        <v>518</v>
      </c>
      <c r="C9" s="331" t="s">
        <v>540</v>
      </c>
      <c r="D9" s="331" t="s">
        <v>540</v>
      </c>
      <c r="E9" s="331" t="s">
        <v>609</v>
      </c>
      <c r="F9" s="331" t="s">
        <v>621</v>
      </c>
      <c r="G9" s="331" t="s">
        <v>642</v>
      </c>
      <c r="H9" s="344" t="s">
        <v>697</v>
      </c>
      <c r="I9" s="344" t="s">
        <v>812</v>
      </c>
      <c r="J9" s="331" t="s">
        <v>864</v>
      </c>
    </row>
    <row r="10" spans="1:10" ht="12.75">
      <c r="A10" s="343" t="s">
        <v>424</v>
      </c>
      <c r="B10" s="331" t="s">
        <v>519</v>
      </c>
      <c r="C10" s="331" t="s">
        <v>541</v>
      </c>
      <c r="D10" s="331" t="s">
        <v>698</v>
      </c>
      <c r="E10" s="331" t="s">
        <v>699</v>
      </c>
      <c r="F10" s="331" t="s">
        <v>700</v>
      </c>
      <c r="G10" s="331" t="s">
        <v>506</v>
      </c>
      <c r="H10" s="344" t="s">
        <v>701</v>
      </c>
      <c r="I10" s="344" t="s">
        <v>813</v>
      </c>
      <c r="J10" s="331" t="s">
        <v>865</v>
      </c>
    </row>
    <row r="11" spans="1:10" ht="12.75">
      <c r="A11" s="6" t="s">
        <v>336</v>
      </c>
      <c r="B11" s="332" t="s">
        <v>196</v>
      </c>
      <c r="C11" s="332" t="s">
        <v>468</v>
      </c>
      <c r="D11" s="332" t="s">
        <v>468</v>
      </c>
      <c r="E11" s="332" t="s">
        <v>508</v>
      </c>
      <c r="F11" s="332" t="s">
        <v>468</v>
      </c>
      <c r="G11" s="332" t="s">
        <v>643</v>
      </c>
      <c r="H11" s="332" t="s">
        <v>196</v>
      </c>
      <c r="I11" s="332" t="s">
        <v>814</v>
      </c>
      <c r="J11" s="331" t="s">
        <v>643</v>
      </c>
    </row>
    <row r="12" spans="1:10" ht="12.75">
      <c r="A12" s="343"/>
      <c r="B12" s="332"/>
      <c r="C12" s="332"/>
      <c r="D12" s="332"/>
      <c r="E12" s="332"/>
      <c r="F12" s="332"/>
      <c r="G12" s="332"/>
      <c r="H12" s="332"/>
      <c r="I12" s="332"/>
      <c r="J12" s="332"/>
    </row>
    <row r="13" spans="1:10" ht="12.75">
      <c r="A13" s="5" t="s">
        <v>5</v>
      </c>
      <c r="B13" s="331" t="s">
        <v>515</v>
      </c>
      <c r="C13" s="331" t="s">
        <v>535</v>
      </c>
      <c r="D13" s="331" t="s">
        <v>561</v>
      </c>
      <c r="E13" s="331" t="s">
        <v>608</v>
      </c>
      <c r="F13" s="331" t="s">
        <v>535</v>
      </c>
      <c r="G13" s="331" t="s">
        <v>640</v>
      </c>
      <c r="H13" s="344" t="s">
        <v>687</v>
      </c>
      <c r="I13" s="344" t="s">
        <v>806</v>
      </c>
      <c r="J13" s="331" t="s">
        <v>855</v>
      </c>
    </row>
    <row r="14" spans="1:10" ht="13.5">
      <c r="A14" s="7" t="s">
        <v>874</v>
      </c>
      <c r="B14" s="202">
        <v>2168</v>
      </c>
      <c r="C14" s="202">
        <v>2168</v>
      </c>
      <c r="D14" s="202">
        <v>2169</v>
      </c>
      <c r="E14" s="202">
        <v>2168</v>
      </c>
      <c r="F14" s="202">
        <v>2168</v>
      </c>
      <c r="G14" s="202">
        <v>2168</v>
      </c>
      <c r="H14" s="202">
        <v>2166</v>
      </c>
      <c r="I14" s="202">
        <v>2164</v>
      </c>
      <c r="J14" s="202">
        <v>2163</v>
      </c>
    </row>
    <row r="15" spans="1:10" ht="12.75">
      <c r="A15" s="5"/>
      <c r="B15" s="332"/>
      <c r="C15" s="332"/>
      <c r="D15" s="332"/>
      <c r="E15" s="332"/>
      <c r="F15" s="332"/>
      <c r="G15" s="332"/>
      <c r="H15" s="332"/>
      <c r="I15" s="332"/>
      <c r="J15" s="332"/>
    </row>
    <row r="16" spans="1:10" ht="12.75">
      <c r="A16" s="5" t="s">
        <v>6</v>
      </c>
      <c r="B16" s="331" t="s">
        <v>516</v>
      </c>
      <c r="C16" s="331" t="s">
        <v>536</v>
      </c>
      <c r="D16" s="331" t="s">
        <v>535</v>
      </c>
      <c r="E16" s="331" t="s">
        <v>506</v>
      </c>
      <c r="F16" s="331" t="s">
        <v>536</v>
      </c>
      <c r="G16" s="331" t="s">
        <v>640</v>
      </c>
      <c r="H16" s="344" t="s">
        <v>688</v>
      </c>
      <c r="I16" s="331" t="s">
        <v>808</v>
      </c>
      <c r="J16" s="331" t="s">
        <v>858</v>
      </c>
    </row>
    <row r="17" spans="1:10" ht="13.5">
      <c r="A17" s="219" t="s">
        <v>875</v>
      </c>
      <c r="B17" s="202">
        <v>2178</v>
      </c>
      <c r="C17" s="202">
        <v>2178</v>
      </c>
      <c r="D17" s="202">
        <v>2179</v>
      </c>
      <c r="E17" s="202">
        <v>2178</v>
      </c>
      <c r="F17" s="202">
        <v>2179</v>
      </c>
      <c r="G17" s="202">
        <v>2179</v>
      </c>
      <c r="H17" s="202">
        <v>2178</v>
      </c>
      <c r="I17" s="202">
        <v>2176</v>
      </c>
      <c r="J17" s="202">
        <v>2177</v>
      </c>
    </row>
    <row r="18" spans="1:10" ht="12.75">
      <c r="A18" s="219"/>
      <c r="B18" s="345"/>
      <c r="C18" s="345"/>
      <c r="D18" s="345"/>
      <c r="E18" s="345"/>
      <c r="F18" s="345"/>
      <c r="G18" s="345"/>
      <c r="H18" s="345"/>
      <c r="I18" s="345"/>
      <c r="J18" s="345"/>
    </row>
    <row r="19" spans="1:10" ht="12.75">
      <c r="A19" s="219" t="s">
        <v>7</v>
      </c>
      <c r="B19" s="332" t="s">
        <v>721</v>
      </c>
      <c r="C19" s="332" t="s">
        <v>542</v>
      </c>
      <c r="D19" s="332" t="s">
        <v>702</v>
      </c>
      <c r="E19" s="332" t="s">
        <v>703</v>
      </c>
      <c r="F19" s="332" t="s">
        <v>704</v>
      </c>
      <c r="G19" s="332" t="s">
        <v>705</v>
      </c>
      <c r="H19" s="346" t="s">
        <v>706</v>
      </c>
      <c r="I19" s="332" t="s">
        <v>815</v>
      </c>
      <c r="J19" s="332" t="s">
        <v>866</v>
      </c>
    </row>
    <row r="20" spans="1:10" ht="12.75">
      <c r="A20" s="219" t="s">
        <v>321</v>
      </c>
      <c r="B20" s="332" t="s">
        <v>722</v>
      </c>
      <c r="C20" s="332" t="s">
        <v>543</v>
      </c>
      <c r="D20" s="332" t="s">
        <v>707</v>
      </c>
      <c r="E20" s="332" t="s">
        <v>708</v>
      </c>
      <c r="F20" s="332" t="s">
        <v>709</v>
      </c>
      <c r="G20" s="332" t="s">
        <v>710</v>
      </c>
      <c r="H20" s="346" t="s">
        <v>711</v>
      </c>
      <c r="I20" s="332" t="s">
        <v>816</v>
      </c>
      <c r="J20" s="332" t="s">
        <v>867</v>
      </c>
    </row>
    <row r="21" spans="1:10" ht="12.75">
      <c r="A21" s="219" t="s">
        <v>218</v>
      </c>
      <c r="B21" s="347" t="s">
        <v>520</v>
      </c>
      <c r="C21" s="347" t="s">
        <v>544</v>
      </c>
      <c r="D21" s="347" t="s">
        <v>712</v>
      </c>
      <c r="E21" s="347" t="s">
        <v>713</v>
      </c>
      <c r="F21" s="347" t="s">
        <v>714</v>
      </c>
      <c r="G21" s="347" t="s">
        <v>715</v>
      </c>
      <c r="H21" s="348" t="s">
        <v>716</v>
      </c>
      <c r="I21" s="347" t="s">
        <v>713</v>
      </c>
      <c r="J21" s="347" t="s">
        <v>868</v>
      </c>
    </row>
    <row r="22" spans="1:10" ht="12.75">
      <c r="A22" s="6"/>
      <c r="B22" s="20"/>
      <c r="C22" s="349"/>
      <c r="D22" s="349"/>
      <c r="E22" s="349"/>
      <c r="F22" s="349"/>
      <c r="G22" s="349"/>
      <c r="H22" s="350"/>
      <c r="I22" s="350"/>
      <c r="J22" s="350"/>
    </row>
    <row r="23" spans="1:10" ht="12.75">
      <c r="A23" s="6" t="s">
        <v>723</v>
      </c>
      <c r="B23" s="20"/>
      <c r="C23" s="349"/>
      <c r="D23" s="349"/>
      <c r="E23" s="349"/>
      <c r="F23" s="349"/>
      <c r="G23" s="349"/>
      <c r="H23" s="332" t="s">
        <v>717</v>
      </c>
      <c r="I23" s="332" t="s">
        <v>817</v>
      </c>
      <c r="J23" s="332" t="s">
        <v>227</v>
      </c>
    </row>
    <row r="24" spans="1:10" ht="12.75">
      <c r="A24" s="6" t="s">
        <v>8</v>
      </c>
      <c r="B24" s="332" t="s">
        <v>429</v>
      </c>
      <c r="C24" s="332" t="s">
        <v>227</v>
      </c>
      <c r="D24" s="332" t="s">
        <v>429</v>
      </c>
      <c r="E24" s="332" t="s">
        <v>452</v>
      </c>
      <c r="F24" s="332" t="s">
        <v>313</v>
      </c>
      <c r="G24" s="332" t="s">
        <v>644</v>
      </c>
      <c r="H24" s="346"/>
      <c r="I24" s="346"/>
      <c r="J24" s="346"/>
    </row>
    <row r="25" spans="1:10" ht="12.75">
      <c r="A25" s="6"/>
      <c r="B25" s="332"/>
      <c r="C25" s="332"/>
      <c r="D25" s="332"/>
      <c r="E25" s="332"/>
      <c r="F25" s="332"/>
      <c r="G25" s="332"/>
      <c r="H25" s="346"/>
      <c r="I25" s="346"/>
      <c r="J25" s="346"/>
    </row>
    <row r="26" spans="1:10" ht="13.5">
      <c r="A26" s="6" t="s">
        <v>876</v>
      </c>
      <c r="B26" s="351">
        <v>135</v>
      </c>
      <c r="C26" s="351">
        <v>168</v>
      </c>
      <c r="D26" s="351">
        <v>133</v>
      </c>
      <c r="E26" s="351">
        <v>120</v>
      </c>
      <c r="F26" s="351">
        <v>120</v>
      </c>
      <c r="G26" s="351">
        <v>145</v>
      </c>
      <c r="H26" s="352">
        <v>138</v>
      </c>
      <c r="I26" s="352">
        <v>136</v>
      </c>
      <c r="J26" s="351">
        <v>128.62</v>
      </c>
    </row>
    <row r="27" spans="1:10" ht="12.75">
      <c r="A27" s="353"/>
      <c r="B27" s="349"/>
      <c r="C27" s="349"/>
      <c r="D27" s="349"/>
      <c r="E27" s="349"/>
      <c r="F27" s="349"/>
      <c r="G27" s="349"/>
      <c r="H27" s="349"/>
      <c r="I27" s="349"/>
      <c r="J27" s="349"/>
    </row>
    <row r="28" spans="1:10" ht="12.75">
      <c r="A28" s="354" t="s">
        <v>469</v>
      </c>
      <c r="B28" s="329"/>
      <c r="C28" s="329"/>
      <c r="D28" s="349"/>
      <c r="E28" s="329"/>
      <c r="F28" s="329"/>
      <c r="G28" s="329"/>
      <c r="H28" s="329"/>
      <c r="I28" s="329"/>
      <c r="J28" s="329"/>
    </row>
    <row r="29" spans="1:10" ht="12.75">
      <c r="A29" s="329" t="s">
        <v>337</v>
      </c>
      <c r="B29" s="202">
        <v>603140</v>
      </c>
      <c r="C29" s="202">
        <v>609959</v>
      </c>
      <c r="D29" s="202">
        <v>610047</v>
      </c>
      <c r="E29" s="202">
        <v>616523</v>
      </c>
      <c r="F29" s="202">
        <v>614619</v>
      </c>
      <c r="G29" s="202">
        <v>610819</v>
      </c>
      <c r="H29" s="355">
        <v>615308</v>
      </c>
      <c r="I29" s="202">
        <v>637037</v>
      </c>
      <c r="J29" s="202">
        <v>631958</v>
      </c>
    </row>
    <row r="30" spans="1:10" ht="12.75">
      <c r="A30" s="329" t="s">
        <v>338</v>
      </c>
      <c r="B30" s="202">
        <v>48251</v>
      </c>
      <c r="C30" s="202">
        <v>48797</v>
      </c>
      <c r="D30" s="202">
        <v>48804</v>
      </c>
      <c r="E30" s="202">
        <v>49322</v>
      </c>
      <c r="F30" s="202">
        <v>49169</v>
      </c>
      <c r="G30" s="202">
        <v>48866</v>
      </c>
      <c r="H30" s="355">
        <v>49225</v>
      </c>
      <c r="I30" s="202">
        <v>50963</v>
      </c>
      <c r="J30" s="202">
        <v>50557</v>
      </c>
    </row>
    <row r="31" spans="1:10" ht="12.75">
      <c r="A31" s="6" t="s">
        <v>329</v>
      </c>
      <c r="B31" s="356" t="s">
        <v>521</v>
      </c>
      <c r="C31" s="356">
        <v>18.8</v>
      </c>
      <c r="D31" s="357" t="s">
        <v>563</v>
      </c>
      <c r="E31" s="356" t="s">
        <v>563</v>
      </c>
      <c r="F31" s="356" t="s">
        <v>622</v>
      </c>
      <c r="G31" s="356" t="s">
        <v>675</v>
      </c>
      <c r="H31" s="358" t="s">
        <v>718</v>
      </c>
      <c r="I31" s="356" t="s">
        <v>818</v>
      </c>
      <c r="J31" s="356" t="s">
        <v>869</v>
      </c>
    </row>
    <row r="32" spans="1:10" ht="12.75">
      <c r="A32" s="6" t="s">
        <v>9</v>
      </c>
      <c r="B32" s="356" t="s">
        <v>522</v>
      </c>
      <c r="C32" s="356">
        <v>21.2</v>
      </c>
      <c r="D32" s="357" t="s">
        <v>425</v>
      </c>
      <c r="E32" s="356" t="s">
        <v>610</v>
      </c>
      <c r="F32" s="356" t="s">
        <v>479</v>
      </c>
      <c r="G32" s="356" t="s">
        <v>676</v>
      </c>
      <c r="H32" s="358" t="s">
        <v>719</v>
      </c>
      <c r="I32" s="356" t="s">
        <v>819</v>
      </c>
      <c r="J32" s="356" t="s">
        <v>610</v>
      </c>
    </row>
    <row r="33" spans="1:10" ht="12.75">
      <c r="A33" s="6" t="s">
        <v>10</v>
      </c>
      <c r="B33" s="357" t="s">
        <v>523</v>
      </c>
      <c r="C33" s="356">
        <v>24.8</v>
      </c>
      <c r="D33" s="357" t="s">
        <v>564</v>
      </c>
      <c r="E33" s="356" t="s">
        <v>611</v>
      </c>
      <c r="F33" s="356" t="s">
        <v>623</v>
      </c>
      <c r="G33" s="356" t="s">
        <v>677</v>
      </c>
      <c r="H33" s="358" t="s">
        <v>720</v>
      </c>
      <c r="I33" s="356" t="s">
        <v>820</v>
      </c>
      <c r="J33" s="356" t="s">
        <v>870</v>
      </c>
    </row>
    <row r="34" spans="1:10" ht="12.75">
      <c r="A34" s="6" t="s">
        <v>480</v>
      </c>
      <c r="B34" s="356" t="s">
        <v>481</v>
      </c>
      <c r="C34" s="356" t="s">
        <v>545</v>
      </c>
      <c r="D34" s="356" t="s">
        <v>509</v>
      </c>
      <c r="E34" s="356" t="s">
        <v>612</v>
      </c>
      <c r="F34" s="356" t="s">
        <v>509</v>
      </c>
      <c r="G34" s="356" t="s">
        <v>678</v>
      </c>
      <c r="H34" s="358" t="s">
        <v>482</v>
      </c>
      <c r="I34" s="356" t="s">
        <v>509</v>
      </c>
      <c r="J34" s="356" t="s">
        <v>871</v>
      </c>
    </row>
    <row r="35" spans="1:10" ht="12.75">
      <c r="A35" s="353"/>
      <c r="B35" s="349"/>
      <c r="C35" s="349"/>
      <c r="D35" s="349"/>
      <c r="E35" s="20"/>
      <c r="F35" s="20"/>
      <c r="G35" s="20"/>
      <c r="H35" s="20"/>
      <c r="I35" s="20"/>
      <c r="J35" s="20"/>
    </row>
    <row r="36" spans="1:10" ht="13.5">
      <c r="A36" s="329" t="s">
        <v>877</v>
      </c>
      <c r="B36" s="202">
        <v>15101</v>
      </c>
      <c r="C36" s="202">
        <v>15087</v>
      </c>
      <c r="D36" s="202">
        <v>15006</v>
      </c>
      <c r="E36" s="202">
        <v>14988</v>
      </c>
      <c r="F36" s="202">
        <v>14752</v>
      </c>
      <c r="G36" s="202">
        <v>14951</v>
      </c>
      <c r="H36" s="355">
        <v>14820</v>
      </c>
      <c r="I36" s="355">
        <v>14695</v>
      </c>
      <c r="J36" s="202">
        <v>14531</v>
      </c>
    </row>
    <row r="37" spans="1:10" ht="12.75">
      <c r="A37" s="329"/>
      <c r="B37" s="20"/>
      <c r="C37" s="20"/>
      <c r="D37" s="20"/>
      <c r="E37" s="20"/>
      <c r="F37" s="20"/>
      <c r="G37" s="20"/>
      <c r="H37" s="359"/>
      <c r="I37" s="359"/>
      <c r="J37" s="359"/>
    </row>
    <row r="38" spans="1:10" ht="12.75">
      <c r="A38" s="329" t="s">
        <v>428</v>
      </c>
      <c r="B38" s="202">
        <v>6637</v>
      </c>
      <c r="C38" s="202">
        <v>6859</v>
      </c>
      <c r="D38" s="202">
        <v>7463</v>
      </c>
      <c r="E38" s="202">
        <v>7679</v>
      </c>
      <c r="F38" s="202">
        <v>7801</v>
      </c>
      <c r="G38" s="202">
        <v>8046</v>
      </c>
      <c r="H38" s="355">
        <v>7985</v>
      </c>
      <c r="I38" s="355">
        <v>8169</v>
      </c>
      <c r="J38" s="202">
        <v>8335</v>
      </c>
    </row>
    <row r="39" spans="1:10" ht="13.5">
      <c r="A39" s="329" t="s">
        <v>878</v>
      </c>
      <c r="B39" s="42">
        <v>1722</v>
      </c>
      <c r="C39" s="42">
        <v>1749</v>
      </c>
      <c r="D39" s="42">
        <v>1800</v>
      </c>
      <c r="E39" s="42">
        <v>1835</v>
      </c>
      <c r="F39" s="42">
        <v>1850</v>
      </c>
      <c r="G39" s="42">
        <v>1830</v>
      </c>
      <c r="H39" s="518">
        <v>1854</v>
      </c>
      <c r="I39" s="518">
        <v>1838</v>
      </c>
      <c r="J39" s="42">
        <v>1871</v>
      </c>
    </row>
    <row r="40" ht="12.75">
      <c r="A40" s="329"/>
    </row>
    <row r="42" spans="1:10" ht="12.75">
      <c r="A42" s="781" t="s">
        <v>821</v>
      </c>
      <c r="B42" s="781"/>
      <c r="C42" s="781"/>
      <c r="D42" s="781"/>
      <c r="E42" s="781"/>
      <c r="F42" s="781"/>
      <c r="G42" s="781"/>
      <c r="H42" s="781"/>
      <c r="I42" s="781"/>
      <c r="J42" s="781"/>
    </row>
    <row r="43" spans="1:10" ht="12.75">
      <c r="A43" s="781" t="s">
        <v>872</v>
      </c>
      <c r="B43" s="781"/>
      <c r="C43" s="781"/>
      <c r="D43" s="781"/>
      <c r="E43" s="781"/>
      <c r="F43" s="781"/>
      <c r="G43" s="781"/>
      <c r="H43" s="781"/>
      <c r="I43" s="781"/>
      <c r="J43" s="781"/>
    </row>
    <row r="44" spans="1:10" ht="12.75">
      <c r="A44" s="781" t="s">
        <v>470</v>
      </c>
      <c r="B44" s="781"/>
      <c r="C44" s="781"/>
      <c r="D44" s="781"/>
      <c r="E44" s="781"/>
      <c r="F44" s="781"/>
      <c r="G44" s="781"/>
      <c r="H44" s="781"/>
      <c r="I44" s="781"/>
      <c r="J44" s="781"/>
    </row>
    <row r="45" spans="1:10" ht="12.75">
      <c r="A45" s="781" t="s">
        <v>822</v>
      </c>
      <c r="B45" s="781"/>
      <c r="C45" s="781"/>
      <c r="D45" s="781"/>
      <c r="E45" s="781"/>
      <c r="F45" s="781"/>
      <c r="G45" s="781"/>
      <c r="H45" s="781"/>
      <c r="I45" s="781"/>
      <c r="J45" s="781"/>
    </row>
    <row r="46" spans="1:10" ht="12.75">
      <c r="A46" s="781" t="s">
        <v>613</v>
      </c>
      <c r="B46" s="781"/>
      <c r="C46" s="781"/>
      <c r="D46" s="781"/>
      <c r="E46" s="781"/>
      <c r="F46" s="781"/>
      <c r="G46" s="781"/>
      <c r="H46" s="781"/>
      <c r="I46" s="781"/>
      <c r="J46" s="781"/>
    </row>
    <row r="47" spans="1:10" ht="12.75">
      <c r="A47" s="781" t="s">
        <v>614</v>
      </c>
      <c r="B47" s="781"/>
      <c r="C47" s="781"/>
      <c r="D47" s="781"/>
      <c r="E47" s="781"/>
      <c r="F47" s="781"/>
      <c r="G47" s="781"/>
      <c r="H47" s="781"/>
      <c r="I47" s="781"/>
      <c r="J47" s="781"/>
    </row>
  </sheetData>
  <sheetProtection/>
  <mergeCells count="6">
    <mergeCell ref="A46:J46"/>
    <mergeCell ref="A47:J47"/>
    <mergeCell ref="A43:J43"/>
    <mergeCell ref="A44:J44"/>
    <mergeCell ref="A45:J45"/>
    <mergeCell ref="A42:J42"/>
  </mergeCells>
  <printOptions/>
  <pageMargins left="0.75" right="0.75" top="1" bottom="1" header="0.5" footer="0.5"/>
  <pageSetup horizontalDpi="1200" verticalDpi="1200" orientation="portrait" paperSize="9" r:id="rId1"/>
  <ignoredErrors>
    <ignoredError sqref="B4:J39"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AL63"/>
  <sheetViews>
    <sheetView showGridLines="0" showZeros="0" zoomScalePageLayoutView="0" workbookViewId="0" topLeftCell="A1">
      <selection activeCell="A1" sqref="A1"/>
    </sheetView>
  </sheetViews>
  <sheetFormatPr defaultColWidth="8.00390625" defaultRowHeight="12.75"/>
  <cols>
    <col min="1" max="1" width="2.421875" style="139" customWidth="1"/>
    <col min="2" max="2" width="48.28125" style="139" customWidth="1"/>
    <col min="3" max="3" width="11.140625" style="147" bestFit="1" customWidth="1"/>
    <col min="4" max="11" width="11.57421875" style="147" bestFit="1" customWidth="1"/>
    <col min="12" max="16384" width="8.00390625" style="147" customWidth="1"/>
  </cols>
  <sheetData>
    <row r="1" spans="1:2" ht="15">
      <c r="A1" s="545"/>
      <c r="B1" s="18" t="s">
        <v>35</v>
      </c>
    </row>
    <row r="2" ht="15">
      <c r="B2" s="18" t="s">
        <v>14</v>
      </c>
    </row>
    <row r="3" spans="2:11" ht="25.5">
      <c r="B3" s="68" t="s">
        <v>34</v>
      </c>
      <c r="C3" s="39" t="s">
        <v>512</v>
      </c>
      <c r="D3" s="39" t="s">
        <v>534</v>
      </c>
      <c r="E3" s="39" t="s">
        <v>565</v>
      </c>
      <c r="F3" s="39" t="s">
        <v>605</v>
      </c>
      <c r="G3" s="39" t="s">
        <v>618</v>
      </c>
      <c r="H3" s="39" t="s">
        <v>637</v>
      </c>
      <c r="I3" s="39" t="s">
        <v>679</v>
      </c>
      <c r="J3" s="39" t="s">
        <v>799</v>
      </c>
      <c r="K3" s="39" t="s">
        <v>861</v>
      </c>
    </row>
    <row r="4" spans="2:38" ht="22.5" customHeight="1">
      <c r="B4" s="149" t="s">
        <v>228</v>
      </c>
      <c r="C4" s="69">
        <v>4764</v>
      </c>
      <c r="D4" s="69">
        <v>5197</v>
      </c>
      <c r="E4" s="69">
        <v>5186</v>
      </c>
      <c r="F4" s="69">
        <v>5273</v>
      </c>
      <c r="G4" s="69">
        <v>5340</v>
      </c>
      <c r="H4" s="69">
        <v>5460</v>
      </c>
      <c r="I4" s="69">
        <v>5577</v>
      </c>
      <c r="J4" s="69">
        <v>5775</v>
      </c>
      <c r="K4" s="69">
        <v>5805</v>
      </c>
      <c r="T4" s="146"/>
      <c r="U4" s="146"/>
      <c r="V4" s="146"/>
      <c r="W4" s="146"/>
      <c r="X4" s="146"/>
      <c r="Y4" s="146"/>
      <c r="Z4" s="146"/>
      <c r="AA4" s="146"/>
      <c r="AB4" s="146"/>
      <c r="AC4" s="146"/>
      <c r="AD4" s="146"/>
      <c r="AE4" s="146"/>
      <c r="AF4" s="146"/>
      <c r="AG4" s="146"/>
      <c r="AH4" s="146"/>
      <c r="AI4" s="146"/>
      <c r="AJ4" s="146"/>
      <c r="AK4" s="146"/>
      <c r="AL4" s="146"/>
    </row>
    <row r="5" spans="2:38" ht="12.75">
      <c r="B5" s="150" t="s">
        <v>229</v>
      </c>
      <c r="C5" s="220">
        <v>287</v>
      </c>
      <c r="D5" s="220">
        <v>226</v>
      </c>
      <c r="E5" s="220">
        <v>241</v>
      </c>
      <c r="F5" s="220">
        <v>126</v>
      </c>
      <c r="G5" s="220">
        <v>141</v>
      </c>
      <c r="H5" s="220">
        <v>27</v>
      </c>
      <c r="I5" s="220">
        <v>-109</v>
      </c>
      <c r="J5" s="220">
        <v>30</v>
      </c>
      <c r="K5" s="220">
        <v>236</v>
      </c>
      <c r="T5" s="146"/>
      <c r="U5" s="146"/>
      <c r="V5" s="146"/>
      <c r="W5" s="146"/>
      <c r="X5" s="146"/>
      <c r="Y5" s="146"/>
      <c r="Z5" s="146"/>
      <c r="AA5" s="146"/>
      <c r="AB5" s="146"/>
      <c r="AC5" s="146"/>
      <c r="AD5" s="146"/>
      <c r="AE5" s="146"/>
      <c r="AF5" s="146"/>
      <c r="AG5" s="146"/>
      <c r="AH5" s="146"/>
      <c r="AI5" s="146"/>
      <c r="AJ5" s="146"/>
      <c r="AK5" s="146"/>
      <c r="AL5" s="146"/>
    </row>
    <row r="6" spans="2:38" ht="12.75">
      <c r="B6" s="150" t="s">
        <v>230</v>
      </c>
      <c r="C6" s="3">
        <v>-394</v>
      </c>
      <c r="D6" s="3">
        <v>-626</v>
      </c>
      <c r="E6" s="3">
        <v>-711</v>
      </c>
      <c r="F6" s="3">
        <v>-486</v>
      </c>
      <c r="G6" s="3">
        <v>-401</v>
      </c>
      <c r="H6" s="3">
        <v>-303</v>
      </c>
      <c r="I6" s="3">
        <v>-480</v>
      </c>
      <c r="J6" s="3">
        <v>-305</v>
      </c>
      <c r="K6" s="3">
        <v>-722</v>
      </c>
      <c r="T6" s="146"/>
      <c r="U6" s="146"/>
      <c r="V6" s="146"/>
      <c r="W6" s="146"/>
      <c r="X6" s="146"/>
      <c r="Y6" s="146"/>
      <c r="Z6" s="146"/>
      <c r="AA6" s="146"/>
      <c r="AB6" s="146"/>
      <c r="AC6" s="146"/>
      <c r="AD6" s="146"/>
      <c r="AE6" s="146"/>
      <c r="AF6" s="146"/>
      <c r="AG6" s="146"/>
      <c r="AH6" s="146"/>
      <c r="AI6" s="146"/>
      <c r="AJ6" s="146"/>
      <c r="AK6" s="146"/>
      <c r="AL6" s="146"/>
    </row>
    <row r="7" spans="1:38" s="145" customFormat="1" ht="12.75">
      <c r="A7" s="140"/>
      <c r="B7" s="151" t="s">
        <v>14</v>
      </c>
      <c r="C7" s="152">
        <v>4657</v>
      </c>
      <c r="D7" s="152">
        <v>4797</v>
      </c>
      <c r="E7" s="152">
        <v>4716</v>
      </c>
      <c r="F7" s="152">
        <v>4913</v>
      </c>
      <c r="G7" s="152">
        <f>SUM(G4:G6)</f>
        <v>5080</v>
      </c>
      <c r="H7" s="152">
        <v>5184</v>
      </c>
      <c r="I7" s="152">
        <f>SUM(I4:I6)</f>
        <v>4988</v>
      </c>
      <c r="J7" s="152">
        <v>5500</v>
      </c>
      <c r="K7" s="152">
        <v>5319</v>
      </c>
      <c r="T7" s="146"/>
      <c r="U7" s="146"/>
      <c r="V7" s="146"/>
      <c r="W7" s="146"/>
      <c r="X7" s="146"/>
      <c r="Y7" s="146"/>
      <c r="Z7" s="146"/>
      <c r="AA7" s="146"/>
      <c r="AB7" s="146"/>
      <c r="AC7" s="146"/>
      <c r="AD7" s="146"/>
      <c r="AE7" s="146"/>
      <c r="AF7" s="146"/>
      <c r="AG7" s="146"/>
      <c r="AH7" s="146"/>
      <c r="AI7" s="146"/>
      <c r="AJ7" s="146"/>
      <c r="AK7" s="146"/>
      <c r="AL7" s="146"/>
    </row>
    <row r="8" spans="1:37" s="145" customFormat="1" ht="11.25">
      <c r="A8" s="140"/>
      <c r="B8" s="148"/>
      <c r="S8" s="146"/>
      <c r="T8" s="146"/>
      <c r="U8" s="146"/>
      <c r="V8" s="146"/>
      <c r="W8" s="146"/>
      <c r="X8" s="146"/>
      <c r="Y8" s="146"/>
      <c r="Z8" s="146"/>
      <c r="AA8" s="146"/>
      <c r="AB8" s="146"/>
      <c r="AC8" s="146"/>
      <c r="AD8" s="146"/>
      <c r="AE8" s="146"/>
      <c r="AF8" s="146"/>
      <c r="AG8" s="146"/>
      <c r="AH8" s="146"/>
      <c r="AI8" s="146"/>
      <c r="AJ8" s="146"/>
      <c r="AK8" s="146"/>
    </row>
    <row r="9" spans="1:37" s="145" customFormat="1" ht="15">
      <c r="A9" s="140"/>
      <c r="B9" s="19" t="s">
        <v>312</v>
      </c>
      <c r="S9" s="146"/>
      <c r="T9" s="146"/>
      <c r="U9" s="146"/>
      <c r="V9" s="146"/>
      <c r="W9" s="146"/>
      <c r="X9" s="146"/>
      <c r="Y9" s="146"/>
      <c r="Z9" s="146"/>
      <c r="AA9" s="146"/>
      <c r="AB9" s="146"/>
      <c r="AC9" s="146"/>
      <c r="AD9" s="146"/>
      <c r="AE9" s="146"/>
      <c r="AF9" s="146"/>
      <c r="AG9" s="146"/>
      <c r="AH9" s="146"/>
      <c r="AI9" s="146"/>
      <c r="AJ9" s="146"/>
      <c r="AK9" s="146"/>
    </row>
    <row r="11" spans="2:18" ht="18">
      <c r="B11" s="222" t="s">
        <v>300</v>
      </c>
      <c r="C11" s="163"/>
      <c r="D11" s="163"/>
      <c r="E11" s="163"/>
      <c r="F11" s="163"/>
      <c r="G11" s="163"/>
      <c r="H11" s="163"/>
      <c r="I11" s="163"/>
      <c r="J11" s="163"/>
      <c r="K11" s="163"/>
      <c r="R11" s="147" t="s">
        <v>34</v>
      </c>
    </row>
    <row r="12" spans="2:11" ht="12.75">
      <c r="B12" s="164"/>
      <c r="C12" s="165" t="s">
        <v>2</v>
      </c>
      <c r="D12" s="165" t="s">
        <v>1</v>
      </c>
      <c r="E12" s="165" t="s">
        <v>53</v>
      </c>
      <c r="F12" s="165" t="s">
        <v>54</v>
      </c>
      <c r="G12" s="165" t="s">
        <v>2</v>
      </c>
      <c r="H12" s="165" t="s">
        <v>1</v>
      </c>
      <c r="I12" s="165" t="s">
        <v>53</v>
      </c>
      <c r="J12" s="165" t="s">
        <v>54</v>
      </c>
      <c r="K12" s="165" t="s">
        <v>2</v>
      </c>
    </row>
    <row r="13" spans="2:11" ht="12.75">
      <c r="B13" s="166" t="s">
        <v>12</v>
      </c>
      <c r="C13" s="167" t="s">
        <v>478</v>
      </c>
      <c r="D13" s="167" t="s">
        <v>478</v>
      </c>
      <c r="E13" s="167" t="s">
        <v>560</v>
      </c>
      <c r="F13" s="167" t="s">
        <v>560</v>
      </c>
      <c r="G13" s="167" t="s">
        <v>560</v>
      </c>
      <c r="H13" s="167" t="s">
        <v>560</v>
      </c>
      <c r="I13" s="167" t="s">
        <v>680</v>
      </c>
      <c r="J13" s="167" t="s">
        <v>680</v>
      </c>
      <c r="K13" s="167" t="s">
        <v>680</v>
      </c>
    </row>
    <row r="14" spans="2:11" ht="12.75">
      <c r="B14" s="168" t="s">
        <v>301</v>
      </c>
      <c r="C14" s="169">
        <v>478105</v>
      </c>
      <c r="D14" s="169">
        <v>361386</v>
      </c>
      <c r="E14" s="169">
        <v>397468</v>
      </c>
      <c r="F14" s="169">
        <v>414985.1449138319</v>
      </c>
      <c r="G14" s="169">
        <v>465382.909365091</v>
      </c>
      <c r="H14" s="169">
        <v>395194.1984618142</v>
      </c>
      <c r="I14" s="169">
        <v>342261.10528600705</v>
      </c>
      <c r="J14" s="169">
        <v>377613.5819495107</v>
      </c>
      <c r="K14" s="169">
        <v>373580</v>
      </c>
    </row>
    <row r="15" spans="2:11" ht="12.75">
      <c r="B15" s="168" t="s">
        <v>65</v>
      </c>
      <c r="C15" s="169">
        <v>1448028</v>
      </c>
      <c r="D15" s="169">
        <v>1480259</v>
      </c>
      <c r="E15" s="169">
        <v>1479584</v>
      </c>
      <c r="F15" s="169">
        <v>1512423.3884005076</v>
      </c>
      <c r="G15" s="169">
        <v>1517964.7552233944</v>
      </c>
      <c r="H15" s="169">
        <v>1491566.3761933688</v>
      </c>
      <c r="I15" s="169">
        <v>1534194.55620229</v>
      </c>
      <c r="J15" s="169">
        <v>1571543.4191127</v>
      </c>
      <c r="K15" s="169">
        <v>1594480</v>
      </c>
    </row>
    <row r="16" spans="2:11" ht="12.75">
      <c r="B16" s="170" t="s">
        <v>302</v>
      </c>
      <c r="C16" s="170">
        <v>197537</v>
      </c>
      <c r="D16" s="170">
        <v>189561</v>
      </c>
      <c r="E16" s="170">
        <v>207385</v>
      </c>
      <c r="F16" s="170">
        <v>204956.28620959545</v>
      </c>
      <c r="G16" s="170">
        <v>180615.024333842</v>
      </c>
      <c r="H16" s="170">
        <v>172354.20108353457</v>
      </c>
      <c r="I16" s="170">
        <v>200988.247574308</v>
      </c>
      <c r="J16" s="170">
        <v>215528.892414658</v>
      </c>
      <c r="K16" s="170">
        <v>216702</v>
      </c>
    </row>
    <row r="17" spans="2:11" ht="12.75">
      <c r="B17" s="171" t="s">
        <v>303</v>
      </c>
      <c r="C17" s="172">
        <v>2123670</v>
      </c>
      <c r="D17" s="172">
        <v>2031206</v>
      </c>
      <c r="E17" s="172">
        <v>2084438</v>
      </c>
      <c r="F17" s="172">
        <v>2132364.819523935</v>
      </c>
      <c r="G17" s="172">
        <v>2163963.18892233</v>
      </c>
      <c r="H17" s="172">
        <v>2059114.7757387175</v>
      </c>
      <c r="I17" s="172">
        <v>2077443.9090626051</v>
      </c>
      <c r="J17" s="172">
        <v>2164685.8934768685</v>
      </c>
      <c r="K17" s="172">
        <v>2184761</v>
      </c>
    </row>
    <row r="18" spans="2:11" ht="12.75">
      <c r="B18" s="170" t="s">
        <v>367</v>
      </c>
      <c r="C18" s="170">
        <v>770753</v>
      </c>
      <c r="D18" s="170">
        <v>773730</v>
      </c>
      <c r="E18" s="170">
        <v>743736</v>
      </c>
      <c r="F18" s="170">
        <v>738520</v>
      </c>
      <c r="G18" s="170">
        <v>721074.8466013168</v>
      </c>
      <c r="H18" s="170">
        <v>763245.514155122</v>
      </c>
      <c r="I18" s="170">
        <v>720348.4341589164</v>
      </c>
      <c r="J18" s="170">
        <v>707300.9070444483</v>
      </c>
      <c r="K18" s="170">
        <v>657418</v>
      </c>
    </row>
    <row r="19" spans="2:11" ht="12.75">
      <c r="B19" s="173" t="s">
        <v>72</v>
      </c>
      <c r="C19" s="172">
        <v>2894423</v>
      </c>
      <c r="D19" s="172">
        <v>2804935</v>
      </c>
      <c r="E19" s="172">
        <v>2828173</v>
      </c>
      <c r="F19" s="172">
        <v>2870884</v>
      </c>
      <c r="G19" s="172">
        <v>2885038.035523645</v>
      </c>
      <c r="H19" s="172">
        <v>2822360.2898938395</v>
      </c>
      <c r="I19" s="172">
        <v>2797792.3432215215</v>
      </c>
      <c r="J19" s="172">
        <v>2871986.800521317</v>
      </c>
      <c r="K19" s="172">
        <v>2842180</v>
      </c>
    </row>
    <row r="20" spans="2:11" ht="12.75">
      <c r="B20" s="168"/>
      <c r="C20" s="174"/>
      <c r="D20" s="174"/>
      <c r="E20" s="174"/>
      <c r="F20" s="174"/>
      <c r="G20" s="174"/>
      <c r="H20" s="174"/>
      <c r="I20" s="174"/>
      <c r="J20" s="174"/>
      <c r="K20" s="174"/>
    </row>
    <row r="21" spans="2:11" ht="12.75">
      <c r="B21" s="175" t="s">
        <v>73</v>
      </c>
      <c r="C21" s="169">
        <v>200679</v>
      </c>
      <c r="D21" s="169">
        <v>162081</v>
      </c>
      <c r="E21" s="169">
        <v>162922</v>
      </c>
      <c r="F21" s="169">
        <v>159945.531594938</v>
      </c>
      <c r="G21" s="169">
        <v>151238.629757567</v>
      </c>
      <c r="H21" s="169">
        <v>125898.293169408</v>
      </c>
      <c r="I21" s="169">
        <v>122854.757547634</v>
      </c>
      <c r="J21" s="169">
        <v>137502.445522845</v>
      </c>
      <c r="K21" s="169">
        <v>136341</v>
      </c>
    </row>
    <row r="22" spans="2:11" ht="12.75">
      <c r="B22" s="175" t="s">
        <v>74</v>
      </c>
      <c r="C22" s="169">
        <v>1112683</v>
      </c>
      <c r="D22" s="169">
        <v>1032771</v>
      </c>
      <c r="E22" s="169">
        <v>1071599</v>
      </c>
      <c r="F22" s="169">
        <v>1125812.7759859</v>
      </c>
      <c r="G22" s="169">
        <v>1201042.8959262099</v>
      </c>
      <c r="H22" s="169">
        <v>1137612.18567773</v>
      </c>
      <c r="I22" s="169">
        <v>1144452.87184678</v>
      </c>
      <c r="J22" s="169">
        <v>1169437.86135592</v>
      </c>
      <c r="K22" s="169">
        <v>1181701</v>
      </c>
    </row>
    <row r="23" spans="2:11" ht="12.75">
      <c r="B23" s="175" t="s">
        <v>77</v>
      </c>
      <c r="C23" s="169">
        <v>728228</v>
      </c>
      <c r="D23" s="169">
        <v>737355</v>
      </c>
      <c r="E23" s="169">
        <v>738901</v>
      </c>
      <c r="F23" s="169">
        <v>738804</v>
      </c>
      <c r="G23" s="169">
        <v>703380.467675864</v>
      </c>
      <c r="H23" s="169">
        <v>678498.687902265</v>
      </c>
      <c r="I23" s="169">
        <v>677242.9068314661</v>
      </c>
      <c r="J23" s="169">
        <v>722945.7851206596</v>
      </c>
      <c r="K23" s="169">
        <v>729710</v>
      </c>
    </row>
    <row r="24" spans="2:11" ht="12.75">
      <c r="B24" s="170" t="s">
        <v>80</v>
      </c>
      <c r="C24" s="170">
        <v>32585</v>
      </c>
      <c r="D24" s="170">
        <v>40721</v>
      </c>
      <c r="E24" s="170">
        <v>41937</v>
      </c>
      <c r="F24" s="170">
        <v>45297</v>
      </c>
      <c r="G24" s="170">
        <v>42102.3982433586</v>
      </c>
      <c r="H24" s="170">
        <v>36642.0736169623</v>
      </c>
      <c r="I24" s="170">
        <v>32685.707867687503</v>
      </c>
      <c r="J24" s="170">
        <v>33449.4509598343</v>
      </c>
      <c r="K24" s="170">
        <v>33809</v>
      </c>
    </row>
    <row r="25" spans="2:11" ht="12.75">
      <c r="B25" s="176" t="s">
        <v>304</v>
      </c>
      <c r="C25" s="172">
        <v>2074175</v>
      </c>
      <c r="D25" s="172">
        <v>1972929</v>
      </c>
      <c r="E25" s="172">
        <v>2015360</v>
      </c>
      <c r="F25" s="172">
        <v>2069859</v>
      </c>
      <c r="G25" s="172">
        <v>2097764.391603</v>
      </c>
      <c r="H25" s="172">
        <v>1978651.24036636</v>
      </c>
      <c r="I25" s="172">
        <v>1977236.2440935676</v>
      </c>
      <c r="J25" s="172">
        <v>2063335.542959259</v>
      </c>
      <c r="K25" s="172">
        <v>2081561</v>
      </c>
    </row>
    <row r="26" spans="2:11" ht="12.75">
      <c r="B26" s="170" t="s">
        <v>368</v>
      </c>
      <c r="C26" s="170">
        <v>820248</v>
      </c>
      <c r="D26" s="170">
        <v>832007</v>
      </c>
      <c r="E26" s="170">
        <v>812814</v>
      </c>
      <c r="F26" s="170">
        <v>801026</v>
      </c>
      <c r="G26" s="170">
        <v>787273.643920648</v>
      </c>
      <c r="H26" s="170">
        <v>843709.0495274796</v>
      </c>
      <c r="I26" s="170">
        <v>820556.1003389247</v>
      </c>
      <c r="J26" s="170">
        <v>808651.2589712397</v>
      </c>
      <c r="K26" s="170">
        <v>760619</v>
      </c>
    </row>
    <row r="27" spans="2:11" ht="12.75">
      <c r="B27" s="177" t="s">
        <v>83</v>
      </c>
      <c r="C27" s="178">
        <v>2894423</v>
      </c>
      <c r="D27" s="178">
        <v>2804935</v>
      </c>
      <c r="E27" s="178">
        <v>2828173</v>
      </c>
      <c r="F27" s="178">
        <v>2870884</v>
      </c>
      <c r="G27" s="178">
        <v>2885038.03552364</v>
      </c>
      <c r="H27" s="178">
        <v>2822360.2898938395</v>
      </c>
      <c r="I27" s="178">
        <v>2797792.3444324923</v>
      </c>
      <c r="J27" s="178">
        <v>2871986.8019304983</v>
      </c>
      <c r="K27" s="178">
        <v>2842180</v>
      </c>
    </row>
    <row r="28" spans="2:11" ht="12.75">
      <c r="B28" s="176"/>
      <c r="C28" s="179"/>
      <c r="D28" s="179"/>
      <c r="E28" s="179"/>
      <c r="F28" s="179"/>
      <c r="G28" s="179"/>
      <c r="H28" s="179"/>
      <c r="I28" s="572">
        <v>-0.0012109708040952682</v>
      </c>
      <c r="J28" s="572">
        <v>-0.0014091813936829567</v>
      </c>
      <c r="K28" s="572">
        <v>-0.0014091813936829567</v>
      </c>
    </row>
    <row r="29" spans="2:11" ht="12.75">
      <c r="B29" s="176"/>
      <c r="C29" s="179"/>
      <c r="D29" s="179"/>
      <c r="E29" s="179"/>
      <c r="F29" s="179"/>
      <c r="G29" s="179"/>
      <c r="H29" s="179"/>
      <c r="I29" s="179"/>
      <c r="J29" s="179"/>
      <c r="K29" s="179"/>
    </row>
    <row r="30" spans="2:11" ht="18">
      <c r="B30" s="222" t="s">
        <v>305</v>
      </c>
      <c r="C30" s="163"/>
      <c r="D30" s="163"/>
      <c r="E30" s="163"/>
      <c r="F30" s="163"/>
      <c r="G30" s="163"/>
      <c r="H30" s="163"/>
      <c r="I30" s="163"/>
      <c r="J30" s="163"/>
      <c r="K30" s="163"/>
    </row>
    <row r="31" spans="2:11" ht="12.75">
      <c r="B31" s="164"/>
      <c r="C31" s="165" t="s">
        <v>2</v>
      </c>
      <c r="D31" s="165" t="s">
        <v>1</v>
      </c>
      <c r="E31" s="165" t="s">
        <v>53</v>
      </c>
      <c r="F31" s="165" t="s">
        <v>54</v>
      </c>
      <c r="G31" s="165" t="s">
        <v>2</v>
      </c>
      <c r="H31" s="165" t="s">
        <v>1</v>
      </c>
      <c r="I31" s="165" t="s">
        <v>53</v>
      </c>
      <c r="J31" s="165" t="s">
        <v>54</v>
      </c>
      <c r="K31" s="165" t="s">
        <v>2</v>
      </c>
    </row>
    <row r="32" spans="2:11" ht="12.75">
      <c r="B32" s="166" t="s">
        <v>12</v>
      </c>
      <c r="C32" s="167" t="s">
        <v>478</v>
      </c>
      <c r="D32" s="167" t="s">
        <v>478</v>
      </c>
      <c r="E32" s="167" t="s">
        <v>560</v>
      </c>
      <c r="F32" s="167" t="s">
        <v>560</v>
      </c>
      <c r="G32" s="167" t="s">
        <v>560</v>
      </c>
      <c r="H32" s="167" t="s">
        <v>560</v>
      </c>
      <c r="I32" s="167" t="s">
        <v>680</v>
      </c>
      <c r="J32" s="167" t="s">
        <v>680</v>
      </c>
      <c r="K32" s="167" t="s">
        <v>680</v>
      </c>
    </row>
    <row r="33" spans="2:11" ht="12.75">
      <c r="B33" s="168" t="s">
        <v>301</v>
      </c>
      <c r="C33" s="169">
        <v>290</v>
      </c>
      <c r="D33" s="169">
        <v>186</v>
      </c>
      <c r="E33" s="169">
        <v>401</v>
      </c>
      <c r="F33" s="169">
        <v>560.2387820836973</v>
      </c>
      <c r="G33" s="169">
        <v>653.2546592384459</v>
      </c>
      <c r="H33" s="169">
        <v>583.7664461125609</v>
      </c>
      <c r="I33" s="169">
        <v>612.8169929759619</v>
      </c>
      <c r="J33" s="169">
        <v>620.6715212903413</v>
      </c>
      <c r="K33" s="169">
        <v>716</v>
      </c>
    </row>
    <row r="34" spans="2:11" ht="12.75">
      <c r="B34" s="168" t="s">
        <v>65</v>
      </c>
      <c r="C34" s="174">
        <v>6410</v>
      </c>
      <c r="D34" s="174">
        <v>6594</v>
      </c>
      <c r="E34" s="174">
        <v>6530</v>
      </c>
      <c r="F34" s="174">
        <v>6701.833478051843</v>
      </c>
      <c r="G34" s="174">
        <v>6704.1467173581295</v>
      </c>
      <c r="H34" s="174">
        <v>6797.180297550282</v>
      </c>
      <c r="I34" s="174">
        <v>6774.59380787343</v>
      </c>
      <c r="J34" s="174">
        <v>7383.42205270057</v>
      </c>
      <c r="K34" s="174">
        <v>7559</v>
      </c>
    </row>
    <row r="35" spans="2:11" ht="12.75">
      <c r="B35" s="170" t="s">
        <v>302</v>
      </c>
      <c r="C35" s="180">
        <v>429</v>
      </c>
      <c r="D35" s="180">
        <v>493</v>
      </c>
      <c r="E35" s="180">
        <v>471</v>
      </c>
      <c r="F35" s="180">
        <v>433.75558822616296</v>
      </c>
      <c r="G35" s="180">
        <v>446.42848297569003</v>
      </c>
      <c r="H35" s="180">
        <v>532.579975676749</v>
      </c>
      <c r="I35" s="180">
        <v>648.417615008408</v>
      </c>
      <c r="J35" s="180">
        <v>858.123798551252</v>
      </c>
      <c r="K35" s="180">
        <v>782</v>
      </c>
    </row>
    <row r="36" spans="2:11" ht="12.75">
      <c r="B36" s="171" t="s">
        <v>306</v>
      </c>
      <c r="C36" s="181">
        <v>7129</v>
      </c>
      <c r="D36" s="181">
        <v>7273</v>
      </c>
      <c r="E36" s="181">
        <v>7402</v>
      </c>
      <c r="F36" s="181">
        <v>7695.827848361702</v>
      </c>
      <c r="G36" s="181">
        <v>7803.8298595722645</v>
      </c>
      <c r="H36" s="181">
        <v>7913.526719339592</v>
      </c>
      <c r="I36" s="181">
        <v>8035.828415857799</v>
      </c>
      <c r="J36" s="181">
        <v>8862.217372542164</v>
      </c>
      <c r="K36" s="181">
        <v>9058</v>
      </c>
    </row>
    <row r="37" spans="2:11" ht="12.75">
      <c r="B37" s="170" t="s">
        <v>367</v>
      </c>
      <c r="C37" s="180">
        <v>1571</v>
      </c>
      <c r="D37" s="180">
        <v>1588</v>
      </c>
      <c r="E37" s="180">
        <v>1516</v>
      </c>
      <c r="F37" s="180">
        <v>1512.7525263177142</v>
      </c>
      <c r="G37" s="180">
        <v>1356.7227457899874</v>
      </c>
      <c r="H37" s="180">
        <v>1271.186872005694</v>
      </c>
      <c r="I37" s="180">
        <v>1246.8578896944791</v>
      </c>
      <c r="J37" s="180">
        <v>1211.8707597595467</v>
      </c>
      <c r="K37" s="180">
        <v>1010</v>
      </c>
    </row>
    <row r="38" spans="2:11" ht="12.75">
      <c r="B38" s="176" t="s">
        <v>307</v>
      </c>
      <c r="C38" s="181">
        <v>8700</v>
      </c>
      <c r="D38" s="181">
        <v>8861</v>
      </c>
      <c r="E38" s="181">
        <v>8918</v>
      </c>
      <c r="F38" s="181">
        <v>9208.580374679417</v>
      </c>
      <c r="G38" s="181">
        <v>9160.55260536225</v>
      </c>
      <c r="H38" s="181">
        <v>9184.713591345286</v>
      </c>
      <c r="I38" s="181">
        <v>9282.686305552277</v>
      </c>
      <c r="J38" s="181">
        <v>10074.08813230171</v>
      </c>
      <c r="K38" s="181">
        <v>10068</v>
      </c>
    </row>
    <row r="39" spans="2:11" ht="12.75">
      <c r="B39" s="168"/>
      <c r="C39" s="182"/>
      <c r="D39" s="182"/>
      <c r="E39" s="182"/>
      <c r="F39" s="182"/>
      <c r="G39" s="182"/>
      <c r="H39" s="182"/>
      <c r="I39" s="182"/>
      <c r="J39" s="174"/>
      <c r="K39" s="174"/>
    </row>
    <row r="40" spans="2:11" ht="12.75">
      <c r="B40" s="175" t="s">
        <v>73</v>
      </c>
      <c r="C40" s="174">
        <v>-98</v>
      </c>
      <c r="D40" s="174">
        <v>-63</v>
      </c>
      <c r="E40" s="174">
        <v>-141</v>
      </c>
      <c r="F40" s="174">
        <v>-131.666178918659</v>
      </c>
      <c r="G40" s="174">
        <v>-209.70213592250298</v>
      </c>
      <c r="H40" s="174">
        <v>-203.0149049964181</v>
      </c>
      <c r="I40" s="174">
        <v>-202.55787621829398</v>
      </c>
      <c r="J40" s="174">
        <v>-326.12013661414</v>
      </c>
      <c r="K40" s="174">
        <v>-375</v>
      </c>
    </row>
    <row r="41" spans="2:11" ht="12.75">
      <c r="B41" s="175" t="s">
        <v>74</v>
      </c>
      <c r="C41" s="174">
        <v>-1016</v>
      </c>
      <c r="D41" s="174">
        <v>-868</v>
      </c>
      <c r="E41" s="174">
        <v>-948</v>
      </c>
      <c r="F41" s="174">
        <v>-1184.9484755143212</v>
      </c>
      <c r="G41" s="174">
        <v>-1212.8160445679255</v>
      </c>
      <c r="H41" s="174">
        <v>-1104.2045126231897</v>
      </c>
      <c r="I41" s="174">
        <v>-1149.25216065542</v>
      </c>
      <c r="J41" s="174">
        <v>-1232.0971589036799</v>
      </c>
      <c r="K41" s="174">
        <v>-1427</v>
      </c>
    </row>
    <row r="42" spans="2:11" ht="12.75">
      <c r="B42" s="175" t="s">
        <v>77</v>
      </c>
      <c r="C42" s="174">
        <v>-2599</v>
      </c>
      <c r="D42" s="174">
        <v>-2702</v>
      </c>
      <c r="E42" s="174">
        <v>-2735</v>
      </c>
      <c r="F42" s="174">
        <v>-2781.601004257459</v>
      </c>
      <c r="G42" s="174">
        <v>-2468.51845301953</v>
      </c>
      <c r="H42" s="174">
        <v>-2608.968654015</v>
      </c>
      <c r="I42" s="174">
        <v>-2719.059567786</v>
      </c>
      <c r="J42" s="174">
        <v>-3248.7685278299996</v>
      </c>
      <c r="K42" s="174">
        <v>-3212</v>
      </c>
    </row>
    <row r="43" spans="2:11" ht="12.75">
      <c r="B43" s="170" t="s">
        <v>80</v>
      </c>
      <c r="C43" s="180">
        <v>-351</v>
      </c>
      <c r="D43" s="180">
        <v>-430</v>
      </c>
      <c r="E43" s="180">
        <v>-387</v>
      </c>
      <c r="F43" s="180">
        <v>-460.27033687999995</v>
      </c>
      <c r="G43" s="180">
        <v>-428.6948389</v>
      </c>
      <c r="H43" s="180">
        <v>-369.665072</v>
      </c>
      <c r="I43" s="180">
        <v>-287.15948729999997</v>
      </c>
      <c r="J43" s="180">
        <v>-305.04215432999996</v>
      </c>
      <c r="K43" s="180">
        <v>-313</v>
      </c>
    </row>
    <row r="44" spans="2:11" ht="12.75">
      <c r="B44" s="176" t="s">
        <v>308</v>
      </c>
      <c r="C44" s="181">
        <v>-4064</v>
      </c>
      <c r="D44" s="181">
        <v>-4063</v>
      </c>
      <c r="E44" s="181">
        <v>-4211</v>
      </c>
      <c r="F44" s="181">
        <v>-4558.485995570439</v>
      </c>
      <c r="G44" s="181">
        <v>-4319.731472409954</v>
      </c>
      <c r="H44" s="181">
        <v>-4285.853143634608</v>
      </c>
      <c r="I44" s="181">
        <v>-4358.029091959715</v>
      </c>
      <c r="J44" s="181">
        <v>-5112.027977677819</v>
      </c>
      <c r="K44" s="181">
        <v>-5328</v>
      </c>
    </row>
    <row r="45" spans="2:11" ht="12.75">
      <c r="B45" s="170" t="s">
        <v>368</v>
      </c>
      <c r="C45" s="180">
        <v>21</v>
      </c>
      <c r="D45" s="180">
        <v>0</v>
      </c>
      <c r="E45" s="180">
        <v>9</v>
      </c>
      <c r="F45" s="180">
        <v>262.74096421631214</v>
      </c>
      <c r="G45" s="180">
        <v>239.599066842532</v>
      </c>
      <c r="H45" s="180">
        <v>284.9501722220689</v>
      </c>
      <c r="I45" s="180">
        <v>63.360362984</v>
      </c>
      <c r="J45" s="180">
        <v>538.0157485076641</v>
      </c>
      <c r="K45" s="180">
        <v>579</v>
      </c>
    </row>
    <row r="46" spans="2:11" ht="12.75">
      <c r="B46" s="177" t="s">
        <v>309</v>
      </c>
      <c r="C46" s="183">
        <v>-4043</v>
      </c>
      <c r="D46" s="183">
        <v>-4063</v>
      </c>
      <c r="E46" s="183">
        <v>-4203</v>
      </c>
      <c r="F46" s="183">
        <v>-4295.745031354127</v>
      </c>
      <c r="G46" s="183">
        <v>-4080.1324055674227</v>
      </c>
      <c r="H46" s="183">
        <v>-4000.902971412539</v>
      </c>
      <c r="I46" s="183">
        <v>-4294.668728975715</v>
      </c>
      <c r="J46" s="183">
        <v>-4574.012229170155</v>
      </c>
      <c r="K46" s="183">
        <v>-4749</v>
      </c>
    </row>
    <row r="47" spans="2:11" ht="12.75">
      <c r="B47" s="190"/>
      <c r="C47" s="163"/>
      <c r="D47" s="163"/>
      <c r="E47" s="163"/>
      <c r="F47" s="163"/>
      <c r="G47" s="362"/>
      <c r="H47" s="362"/>
      <c r="I47" s="362"/>
      <c r="J47" s="362"/>
      <c r="K47" s="362"/>
    </row>
    <row r="48" spans="2:11" ht="12.75">
      <c r="B48" s="190"/>
      <c r="C48" s="163"/>
      <c r="D48" s="163"/>
      <c r="E48" s="163"/>
      <c r="F48" s="163"/>
      <c r="G48" s="362"/>
      <c r="H48" s="362"/>
      <c r="I48" s="362"/>
      <c r="J48" s="362"/>
      <c r="K48" s="362"/>
    </row>
    <row r="49" spans="2:11" ht="12.75">
      <c r="B49" s="363"/>
      <c r="C49" s="163"/>
      <c r="D49" s="163"/>
      <c r="E49" s="163"/>
      <c r="F49" s="163"/>
      <c r="G49" s="363"/>
      <c r="H49" s="363"/>
      <c r="I49" s="363"/>
      <c r="J49" s="363"/>
      <c r="K49" s="363"/>
    </row>
    <row r="50" spans="2:11" ht="18">
      <c r="B50" s="222" t="s">
        <v>121</v>
      </c>
      <c r="C50" s="163"/>
      <c r="D50" s="163"/>
      <c r="E50" s="163"/>
      <c r="F50" s="163"/>
      <c r="G50" s="363"/>
      <c r="H50" s="363"/>
      <c r="I50" s="363"/>
      <c r="J50" s="363"/>
      <c r="K50" s="363"/>
    </row>
    <row r="51" spans="2:11" ht="12.75">
      <c r="B51" s="164"/>
      <c r="C51" s="165" t="s">
        <v>2</v>
      </c>
      <c r="D51" s="165" t="s">
        <v>1</v>
      </c>
      <c r="E51" s="165" t="s">
        <v>53</v>
      </c>
      <c r="F51" s="165" t="s">
        <v>54</v>
      </c>
      <c r="G51" s="165" t="s">
        <v>2</v>
      </c>
      <c r="H51" s="165" t="s">
        <v>1</v>
      </c>
      <c r="I51" s="165" t="s">
        <v>53</v>
      </c>
      <c r="J51" s="360" t="s">
        <v>54</v>
      </c>
      <c r="K51" s="360" t="s">
        <v>2</v>
      </c>
    </row>
    <row r="52" spans="2:11" ht="12.75">
      <c r="B52" s="166"/>
      <c r="C52" s="167" t="s">
        <v>478</v>
      </c>
      <c r="D52" s="167" t="s">
        <v>478</v>
      </c>
      <c r="E52" s="167" t="s">
        <v>560</v>
      </c>
      <c r="F52" s="167" t="s">
        <v>560</v>
      </c>
      <c r="G52" s="167" t="s">
        <v>560</v>
      </c>
      <c r="H52" s="167" t="s">
        <v>560</v>
      </c>
      <c r="I52" s="167" t="s">
        <v>680</v>
      </c>
      <c r="J52" s="361" t="s">
        <v>680</v>
      </c>
      <c r="K52" s="361" t="s">
        <v>680</v>
      </c>
    </row>
    <row r="53" spans="2:11" ht="12.75">
      <c r="B53" s="168" t="s">
        <v>301</v>
      </c>
      <c r="C53" s="184">
        <v>0.0024</v>
      </c>
      <c r="D53" s="184">
        <v>0.0021</v>
      </c>
      <c r="E53" s="184">
        <v>0.004</v>
      </c>
      <c r="F53" s="184">
        <v>0.005400085173651467</v>
      </c>
      <c r="G53" s="184">
        <v>0.005614771372929557</v>
      </c>
      <c r="H53" s="184">
        <v>0.005908654007419266</v>
      </c>
      <c r="I53" s="184">
        <v>0.0071619822820810156</v>
      </c>
      <c r="J53" s="184">
        <v>0.006574673697762586</v>
      </c>
      <c r="K53" s="184">
        <v>0.0077</v>
      </c>
    </row>
    <row r="54" spans="2:11" ht="12.75">
      <c r="B54" s="168" t="s">
        <v>65</v>
      </c>
      <c r="C54" s="184">
        <v>0.0177</v>
      </c>
      <c r="D54" s="184">
        <v>0.0178</v>
      </c>
      <c r="E54" s="184">
        <v>0.0177</v>
      </c>
      <c r="F54" s="184">
        <v>0.017724754931592257</v>
      </c>
      <c r="G54" s="184">
        <v>0.017666145921474967</v>
      </c>
      <c r="H54" s="184">
        <v>0.01822830121686542</v>
      </c>
      <c r="I54" s="184">
        <v>0.01766293272384724</v>
      </c>
      <c r="J54" s="184">
        <v>0.0187927917559396</v>
      </c>
      <c r="K54" s="184">
        <v>0.019</v>
      </c>
    </row>
    <row r="55" spans="2:11" ht="12.75">
      <c r="B55" s="170" t="s">
        <v>302</v>
      </c>
      <c r="C55" s="185">
        <v>0.0087</v>
      </c>
      <c r="D55" s="185">
        <v>0.0104</v>
      </c>
      <c r="E55" s="185">
        <v>0.0091</v>
      </c>
      <c r="F55" s="185">
        <v>0.008465328802505513</v>
      </c>
      <c r="G55" s="185">
        <v>0.009886824172445555</v>
      </c>
      <c r="H55" s="185">
        <v>0.01236012751249677</v>
      </c>
      <c r="I55" s="185">
        <v>0.01290458766289167</v>
      </c>
      <c r="J55" s="185">
        <v>0.015925916733247992</v>
      </c>
      <c r="K55" s="185">
        <v>0.0144</v>
      </c>
    </row>
    <row r="56" spans="2:11" ht="12.75">
      <c r="B56" s="171" t="s">
        <v>310</v>
      </c>
      <c r="C56" s="186">
        <v>0.0134</v>
      </c>
      <c r="D56" s="186">
        <v>0.0143</v>
      </c>
      <c r="E56" s="186">
        <v>0.0142</v>
      </c>
      <c r="F56" s="186">
        <v>0.014436231132494202</v>
      </c>
      <c r="G56" s="186">
        <v>0.014425069519705904</v>
      </c>
      <c r="H56" s="186">
        <v>0.015372677254478107</v>
      </c>
      <c r="I56" s="186">
        <v>0.015472530220050594</v>
      </c>
      <c r="J56" s="186">
        <v>0.016375987664996282</v>
      </c>
      <c r="K56" s="186">
        <v>0.0166</v>
      </c>
    </row>
    <row r="57" spans="2:11" ht="12.75">
      <c r="B57" s="168"/>
      <c r="C57" s="184"/>
      <c r="D57" s="184"/>
      <c r="E57" s="184"/>
      <c r="F57" s="184"/>
      <c r="G57" s="184"/>
      <c r="H57" s="184"/>
      <c r="I57" s="184"/>
      <c r="J57" s="184"/>
      <c r="K57" s="184"/>
    </row>
    <row r="58" spans="2:11" ht="12.75">
      <c r="B58" s="175" t="s">
        <v>73</v>
      </c>
      <c r="C58" s="184">
        <v>-0.0019</v>
      </c>
      <c r="D58" s="184">
        <v>-0.0016</v>
      </c>
      <c r="E58" s="184">
        <v>-0.0035</v>
      </c>
      <c r="F58" s="184">
        <v>-0.00329277542437644</v>
      </c>
      <c r="G58" s="184">
        <v>-0.00554625855202871</v>
      </c>
      <c r="H58" s="184">
        <v>-0.00645012414022938</v>
      </c>
      <c r="I58" s="184">
        <v>-0.006595035642466089</v>
      </c>
      <c r="J58" s="184">
        <v>-0.00948696251543999</v>
      </c>
      <c r="K58" s="184">
        <v>-0.011</v>
      </c>
    </row>
    <row r="59" spans="2:11" ht="12.75">
      <c r="B59" s="175" t="s">
        <v>74</v>
      </c>
      <c r="C59" s="184">
        <v>-0.0037</v>
      </c>
      <c r="D59" s="184">
        <v>-0.0034</v>
      </c>
      <c r="E59" s="184">
        <v>-0.0035</v>
      </c>
      <c r="F59" s="184">
        <v>-0.00421010846844097</v>
      </c>
      <c r="G59" s="184">
        <v>-0.00403920975239652</v>
      </c>
      <c r="H59" s="184">
        <v>-0.0038825340534318</v>
      </c>
      <c r="I59" s="184">
        <v>-0.004016774089791555</v>
      </c>
      <c r="J59" s="184">
        <v>-0.004214322794287193</v>
      </c>
      <c r="K59" s="184">
        <v>-0.0048</v>
      </c>
    </row>
    <row r="60" spans="2:11" ht="12.75">
      <c r="B60" s="175" t="s">
        <v>77</v>
      </c>
      <c r="C60" s="184">
        <v>-0.0143</v>
      </c>
      <c r="D60" s="184">
        <v>-0.0147</v>
      </c>
      <c r="E60" s="184">
        <v>-0.0148</v>
      </c>
      <c r="F60" s="184">
        <v>-0.0150600237547887</v>
      </c>
      <c r="G60" s="184">
        <v>-0.0140380267377972</v>
      </c>
      <c r="H60" s="184">
        <v>-0.0153808324203616</v>
      </c>
      <c r="I60" s="184">
        <v>-0.016059582406007515</v>
      </c>
      <c r="J60" s="184">
        <v>-0.017975171000064852</v>
      </c>
      <c r="K60" s="184">
        <v>-0.0176</v>
      </c>
    </row>
    <row r="61" spans="2:11" ht="12.75">
      <c r="B61" s="170" t="s">
        <v>80</v>
      </c>
      <c r="C61" s="185">
        <v>-0.0431</v>
      </c>
      <c r="D61" s="185">
        <v>-0.0422</v>
      </c>
      <c r="E61" s="185">
        <v>-0.0369</v>
      </c>
      <c r="F61" s="185">
        <v>-0.0406449642515494</v>
      </c>
      <c r="G61" s="185">
        <v>-0.040728780951819</v>
      </c>
      <c r="H61" s="185">
        <v>-0.0403541650905778</v>
      </c>
      <c r="I61" s="185">
        <v>-0.03514190219926436</v>
      </c>
      <c r="J61" s="185">
        <v>-0.03647798640357845</v>
      </c>
      <c r="K61" s="185">
        <v>-0.0371</v>
      </c>
    </row>
    <row r="62" spans="2:11" ht="12.75">
      <c r="B62" s="176" t="s">
        <v>311</v>
      </c>
      <c r="C62" s="187">
        <v>-0.0078</v>
      </c>
      <c r="D62" s="187">
        <v>-0.0082</v>
      </c>
      <c r="E62" s="187">
        <v>-0.0084</v>
      </c>
      <c r="F62" s="187">
        <v>-0.00880926925800983</v>
      </c>
      <c r="G62" s="187">
        <v>-0.00823682867285024</v>
      </c>
      <c r="H62" s="187">
        <v>-0.00866419115445741</v>
      </c>
      <c r="I62" s="187">
        <v>-0.008816405434561683</v>
      </c>
      <c r="J62" s="187">
        <v>-0.009910221330935038</v>
      </c>
      <c r="K62" s="187">
        <v>0.010163277581667907</v>
      </c>
    </row>
    <row r="63" spans="2:11" ht="26.25" thickBot="1">
      <c r="B63" s="364" t="s">
        <v>559</v>
      </c>
      <c r="C63" s="191">
        <v>0.0088</v>
      </c>
      <c r="D63" s="191">
        <v>0.0094</v>
      </c>
      <c r="E63" s="191">
        <v>0.009</v>
      </c>
      <c r="F63" s="191">
        <v>0.009215750134955075</v>
      </c>
      <c r="G63" s="191">
        <v>0.009390954940088276</v>
      </c>
      <c r="H63" s="191">
        <v>0.010069978965738866</v>
      </c>
      <c r="I63" s="191">
        <v>0.009604143928636382</v>
      </c>
      <c r="J63" s="191">
        <v>0.010163277581667907</v>
      </c>
      <c r="K63" s="191">
        <v>0.0097</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P31"/>
  <sheetViews>
    <sheetView showGridLines="0" showZeros="0" zoomScalePageLayoutView="0" workbookViewId="0" topLeftCell="A34">
      <selection activeCell="A1" sqref="A1"/>
    </sheetView>
  </sheetViews>
  <sheetFormatPr defaultColWidth="8.00390625" defaultRowHeight="12.75"/>
  <cols>
    <col min="1" max="1" width="2.421875" style="139" customWidth="1"/>
    <col min="2" max="2" width="34.421875" style="139" bestFit="1" customWidth="1"/>
    <col min="3" max="3" width="8.7109375" style="147" customWidth="1"/>
    <col min="4" max="16384" width="8.00390625" style="147" customWidth="1"/>
  </cols>
  <sheetData>
    <row r="1" spans="1:39" s="145" customFormat="1" ht="15">
      <c r="A1" s="550"/>
      <c r="B1" s="18" t="s">
        <v>35</v>
      </c>
      <c r="U1" s="146"/>
      <c r="V1" s="146"/>
      <c r="W1" s="146"/>
      <c r="X1" s="146"/>
      <c r="Y1" s="146"/>
      <c r="Z1" s="146"/>
      <c r="AA1" s="146"/>
      <c r="AB1" s="146"/>
      <c r="AC1" s="146"/>
      <c r="AD1" s="146"/>
      <c r="AE1" s="146"/>
      <c r="AF1" s="146"/>
      <c r="AG1" s="146"/>
      <c r="AH1" s="146"/>
      <c r="AI1" s="146"/>
      <c r="AJ1" s="146"/>
      <c r="AK1" s="146"/>
      <c r="AL1" s="146"/>
      <c r="AM1" s="146"/>
    </row>
    <row r="2" spans="1:39" s="145" customFormat="1" ht="15">
      <c r="A2" s="140"/>
      <c r="B2" s="18" t="s">
        <v>16</v>
      </c>
      <c r="U2" s="146"/>
      <c r="V2" s="146"/>
      <c r="W2" s="146"/>
      <c r="X2" s="146"/>
      <c r="Y2" s="146"/>
      <c r="Z2" s="146"/>
      <c r="AA2" s="146"/>
      <c r="AB2" s="146"/>
      <c r="AC2" s="146"/>
      <c r="AD2" s="146"/>
      <c r="AE2" s="146"/>
      <c r="AF2" s="146"/>
      <c r="AG2" s="146"/>
      <c r="AH2" s="146"/>
      <c r="AI2" s="146"/>
      <c r="AJ2" s="146"/>
      <c r="AK2" s="146"/>
      <c r="AL2" s="146"/>
      <c r="AM2" s="146"/>
    </row>
    <row r="3" spans="2:11" ht="24">
      <c r="B3" s="100" t="s">
        <v>12</v>
      </c>
      <c r="C3" s="84" t="s">
        <v>512</v>
      </c>
      <c r="D3" s="84" t="s">
        <v>534</v>
      </c>
      <c r="E3" s="84" t="s">
        <v>565</v>
      </c>
      <c r="F3" s="84" t="s">
        <v>605</v>
      </c>
      <c r="G3" s="84" t="s">
        <v>618</v>
      </c>
      <c r="H3" s="84" t="s">
        <v>637</v>
      </c>
      <c r="I3" s="84" t="s">
        <v>679</v>
      </c>
      <c r="J3" s="84" t="s">
        <v>799</v>
      </c>
      <c r="K3" s="84" t="s">
        <v>861</v>
      </c>
    </row>
    <row r="4" spans="2:11" ht="12">
      <c r="B4" s="77" t="s">
        <v>566</v>
      </c>
      <c r="C4" s="99">
        <v>669</v>
      </c>
      <c r="D4" s="99">
        <v>456</v>
      </c>
      <c r="E4" s="99">
        <v>649.0896583846123</v>
      </c>
      <c r="F4" s="99">
        <v>319.64466009095395</v>
      </c>
      <c r="G4" s="99">
        <v>472.74128892983384</v>
      </c>
      <c r="H4" s="99">
        <v>-32</v>
      </c>
      <c r="I4" s="99">
        <v>-27.445947383739874</v>
      </c>
      <c r="J4" s="99">
        <v>372</v>
      </c>
      <c r="K4" s="99">
        <v>449.10421649439996</v>
      </c>
    </row>
    <row r="5" spans="2:11" ht="12">
      <c r="B5" s="218" t="s">
        <v>36</v>
      </c>
      <c r="C5" s="79">
        <v>-176</v>
      </c>
      <c r="D5" s="79">
        <v>-68</v>
      </c>
      <c r="E5" s="79">
        <v>-349.606002208901</v>
      </c>
      <c r="F5" s="79">
        <v>-182.76498275886314</v>
      </c>
      <c r="G5" s="79">
        <v>-7.4102069994418995</v>
      </c>
      <c r="H5" s="79">
        <v>170</v>
      </c>
      <c r="I5" s="79">
        <v>396.65386977521786</v>
      </c>
      <c r="J5" s="79">
        <v>-343</v>
      </c>
      <c r="K5" s="79">
        <v>240.3049737082897</v>
      </c>
    </row>
    <row r="6" spans="2:11" ht="12">
      <c r="B6" s="217" t="s">
        <v>472</v>
      </c>
      <c r="C6" s="79">
        <v>892</v>
      </c>
      <c r="D6" s="79">
        <v>1114</v>
      </c>
      <c r="E6" s="79">
        <v>1367.083385612932</v>
      </c>
      <c r="F6" s="79">
        <v>867.650278311273</v>
      </c>
      <c r="G6" s="79">
        <v>739.6952761744211</v>
      </c>
      <c r="H6" s="79">
        <v>1049</v>
      </c>
      <c r="I6" s="79">
        <v>731.3164749757998</v>
      </c>
      <c r="J6" s="79">
        <v>1044</v>
      </c>
      <c r="K6" s="79">
        <v>683.6318765295804</v>
      </c>
    </row>
    <row r="7" spans="2:11" ht="12">
      <c r="B7" s="217" t="s">
        <v>484</v>
      </c>
      <c r="C7" s="79">
        <v>512</v>
      </c>
      <c r="D7" s="79">
        <v>549</v>
      </c>
      <c r="E7" s="79">
        <v>377.559869555</v>
      </c>
      <c r="F7" s="79">
        <v>436.46139230800003</v>
      </c>
      <c r="G7" s="79">
        <v>494.390799755</v>
      </c>
      <c r="H7" s="79">
        <v>429</v>
      </c>
      <c r="I7" s="79">
        <v>209.877904062</v>
      </c>
      <c r="J7" s="79">
        <v>463</v>
      </c>
      <c r="K7" s="79">
        <v>193.53509169400002</v>
      </c>
    </row>
    <row r="8" spans="2:11" ht="12">
      <c r="B8" s="218" t="s">
        <v>40</v>
      </c>
      <c r="C8" s="223">
        <v>18</v>
      </c>
      <c r="D8" s="223">
        <v>-13</v>
      </c>
      <c r="E8" s="223">
        <v>18.448085951935</v>
      </c>
      <c r="F8" s="223">
        <v>19.534949741880002</v>
      </c>
      <c r="G8" s="223">
        <v>26.58191058118501</v>
      </c>
      <c r="H8" s="223">
        <v>13</v>
      </c>
      <c r="I8" s="223">
        <v>144.9490886</v>
      </c>
      <c r="J8" s="223">
        <v>70</v>
      </c>
      <c r="K8" s="223">
        <v>-60.982982859532</v>
      </c>
    </row>
    <row r="9" spans="2:11" ht="12">
      <c r="B9" s="221" t="s">
        <v>16</v>
      </c>
      <c r="C9" s="17">
        <v>1915</v>
      </c>
      <c r="D9" s="17">
        <v>2038</v>
      </c>
      <c r="E9" s="17">
        <v>2062.574997295578</v>
      </c>
      <c r="F9" s="17">
        <v>1460.5262976932438</v>
      </c>
      <c r="G9" s="17">
        <v>1725.999068440998</v>
      </c>
      <c r="H9" s="17">
        <v>1630</v>
      </c>
      <c r="I9" s="17">
        <v>1455.3513900292778</v>
      </c>
      <c r="J9" s="17">
        <v>1606</v>
      </c>
      <c r="K9" s="17">
        <v>1505.593175566738</v>
      </c>
    </row>
    <row r="10" spans="2:11" ht="12">
      <c r="B10" s="112"/>
      <c r="C10" s="224"/>
      <c r="D10" s="224"/>
      <c r="E10" s="224"/>
      <c r="F10" s="224"/>
      <c r="G10" s="224"/>
      <c r="H10" s="224"/>
      <c r="I10" s="224"/>
      <c r="J10" s="224"/>
      <c r="K10" s="224"/>
    </row>
    <row r="11" spans="2:11" ht="33.75">
      <c r="B11" s="211" t="s">
        <v>454</v>
      </c>
      <c r="C11" s="238">
        <v>-84</v>
      </c>
      <c r="D11" s="238">
        <v>223</v>
      </c>
      <c r="E11" s="238">
        <v>-61</v>
      </c>
      <c r="F11" s="238">
        <v>-81</v>
      </c>
      <c r="G11" s="238">
        <v>291</v>
      </c>
      <c r="H11" s="238">
        <v>61</v>
      </c>
      <c r="I11" s="519">
        <v>2.791693505564</v>
      </c>
      <c r="J11" s="519">
        <v>-55</v>
      </c>
      <c r="K11" s="519">
        <v>90.386045582912</v>
      </c>
    </row>
    <row r="12" spans="2:68" ht="12.75" customHeight="1">
      <c r="B12" s="782" t="s">
        <v>453</v>
      </c>
      <c r="C12" s="783"/>
      <c r="D12" s="783"/>
      <c r="E12" s="783"/>
      <c r="F12" s="783"/>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3"/>
      <c r="AN12" s="783"/>
      <c r="AO12" s="783"/>
      <c r="AP12" s="783"/>
      <c r="AQ12" s="783"/>
      <c r="AR12" s="783"/>
      <c r="AS12" s="783"/>
      <c r="AT12" s="783"/>
      <c r="AU12" s="783"/>
      <c r="AV12" s="783"/>
      <c r="AW12" s="783"/>
      <c r="AX12" s="783"/>
      <c r="AY12" s="783"/>
      <c r="AZ12" s="783"/>
      <c r="BA12" s="783"/>
      <c r="BB12" s="783"/>
      <c r="BC12" s="783"/>
      <c r="BD12" s="783"/>
      <c r="BE12" s="783"/>
      <c r="BF12" s="783"/>
      <c r="BG12" s="783"/>
      <c r="BH12" s="783"/>
      <c r="BI12" s="783"/>
      <c r="BJ12" s="783"/>
      <c r="BK12" s="783"/>
      <c r="BL12" s="783"/>
      <c r="BM12" s="783"/>
      <c r="BN12" s="783"/>
      <c r="BO12" s="783"/>
      <c r="BP12" s="783"/>
    </row>
    <row r="13" spans="2:68" ht="29.25" customHeight="1">
      <c r="B13" s="784" t="s">
        <v>879</v>
      </c>
      <c r="C13" s="785"/>
      <c r="D13" s="785"/>
      <c r="E13" s="785"/>
      <c r="F13" s="785"/>
      <c r="G13" s="785"/>
      <c r="H13" s="785"/>
      <c r="I13" s="785"/>
      <c r="J13" s="785"/>
      <c r="K13" s="785"/>
      <c r="L13" s="2"/>
      <c r="M13" s="2"/>
      <c r="N13" s="2"/>
      <c r="O13" s="2"/>
      <c r="P13" s="558"/>
      <c r="Q13" s="558"/>
      <c r="R13" s="558"/>
      <c r="S13" s="558"/>
      <c r="T13" s="558"/>
      <c r="U13" s="558"/>
      <c r="V13" s="558"/>
      <c r="W13" s="558"/>
      <c r="X13" s="558"/>
      <c r="Y13" s="558"/>
      <c r="Z13" s="558"/>
      <c r="AA13" s="558"/>
      <c r="AB13" s="558"/>
      <c r="AC13" s="558"/>
      <c r="AD13" s="558"/>
      <c r="AE13" s="558"/>
      <c r="AF13" s="558"/>
      <c r="AG13" s="558"/>
      <c r="AH13" s="558"/>
      <c r="AI13" s="558"/>
      <c r="AJ13" s="558"/>
      <c r="AK13" s="558"/>
      <c r="AL13" s="558"/>
      <c r="AM13" s="558"/>
      <c r="AN13" s="558"/>
      <c r="AO13" s="558"/>
      <c r="AP13" s="558"/>
      <c r="AQ13" s="558"/>
      <c r="AR13" s="558"/>
      <c r="AS13" s="558"/>
      <c r="AT13" s="558"/>
      <c r="AU13" s="558"/>
      <c r="AV13" s="558"/>
      <c r="AW13" s="558"/>
      <c r="AX13" s="558"/>
      <c r="AY13" s="558"/>
      <c r="AZ13" s="558"/>
      <c r="BA13" s="558"/>
      <c r="BB13" s="558"/>
      <c r="BC13" s="558"/>
      <c r="BD13" s="558"/>
      <c r="BE13" s="558"/>
      <c r="BF13" s="558"/>
      <c r="BG13" s="558"/>
      <c r="BH13" s="558"/>
      <c r="BI13" s="558"/>
      <c r="BJ13" s="558"/>
      <c r="BK13" s="558"/>
      <c r="BL13" s="558"/>
      <c r="BM13" s="558"/>
      <c r="BN13" s="558"/>
      <c r="BO13" s="558"/>
      <c r="BP13" s="558"/>
    </row>
    <row r="15" spans="1:14" ht="15">
      <c r="A15" s="140"/>
      <c r="B15" s="18" t="s">
        <v>35</v>
      </c>
      <c r="C15" s="145"/>
      <c r="D15" s="145"/>
      <c r="E15" s="145"/>
      <c r="F15" s="145"/>
      <c r="G15" s="145"/>
      <c r="H15" s="145"/>
      <c r="I15" s="145"/>
      <c r="J15" s="145"/>
      <c r="K15" s="145"/>
      <c r="L15" s="145"/>
      <c r="M15" s="145"/>
      <c r="N15" s="145"/>
    </row>
    <row r="16" spans="1:14" ht="15">
      <c r="A16" s="140"/>
      <c r="B16" s="18" t="s">
        <v>15</v>
      </c>
      <c r="C16" s="145"/>
      <c r="D16" s="145"/>
      <c r="E16" s="145"/>
      <c r="F16" s="145"/>
      <c r="G16" s="145"/>
      <c r="H16" s="145"/>
      <c r="I16" s="145"/>
      <c r="J16" s="145"/>
      <c r="K16" s="145"/>
      <c r="L16" s="145"/>
      <c r="M16" s="145"/>
      <c r="N16" s="145"/>
    </row>
    <row r="17" spans="2:11" ht="24">
      <c r="B17" s="100" t="s">
        <v>12</v>
      </c>
      <c r="C17" s="84" t="s">
        <v>512</v>
      </c>
      <c r="D17" s="84" t="s">
        <v>534</v>
      </c>
      <c r="E17" s="84" t="s">
        <v>565</v>
      </c>
      <c r="F17" s="84" t="s">
        <v>605</v>
      </c>
      <c r="G17" s="84" t="s">
        <v>618</v>
      </c>
      <c r="H17" s="84" t="s">
        <v>637</v>
      </c>
      <c r="I17" s="84" t="s">
        <v>679</v>
      </c>
      <c r="J17" s="84" t="s">
        <v>799</v>
      </c>
      <c r="K17" s="84" t="s">
        <v>861</v>
      </c>
    </row>
    <row r="18" spans="2:11" ht="12">
      <c r="B18" s="126" t="s">
        <v>322</v>
      </c>
      <c r="C18" s="16">
        <v>208</v>
      </c>
      <c r="D18" s="16">
        <v>231</v>
      </c>
      <c r="E18" s="16">
        <v>282.49019526351697</v>
      </c>
      <c r="F18" s="16">
        <v>430.36639211620997</v>
      </c>
      <c r="G18" s="16">
        <v>137.298591778461</v>
      </c>
      <c r="H18" s="16">
        <v>317.179019018532</v>
      </c>
      <c r="I18" s="16">
        <v>136.327806530464</v>
      </c>
      <c r="J18" s="16">
        <v>298.087569406908</v>
      </c>
      <c r="K18" s="16">
        <v>168.13014176714</v>
      </c>
    </row>
    <row r="19" spans="2:11" ht="12">
      <c r="B19" s="104" t="s">
        <v>323</v>
      </c>
      <c r="C19" s="16">
        <v>745</v>
      </c>
      <c r="D19" s="16">
        <v>842</v>
      </c>
      <c r="E19" s="16">
        <v>691.65704719117</v>
      </c>
      <c r="F19" s="16">
        <v>765.3539249650901</v>
      </c>
      <c r="G19" s="16">
        <v>547.1383170823681</v>
      </c>
      <c r="H19" s="16">
        <v>560.734751815438</v>
      </c>
      <c r="I19" s="16">
        <v>514.067746760603</v>
      </c>
      <c r="J19" s="16">
        <v>593.829085109273</v>
      </c>
      <c r="K19" s="16">
        <v>496.01068847182796</v>
      </c>
    </row>
    <row r="20" spans="2:11" ht="12">
      <c r="B20" s="104" t="s">
        <v>37</v>
      </c>
      <c r="C20" s="16">
        <v>1811</v>
      </c>
      <c r="D20" s="16">
        <v>1950</v>
      </c>
      <c r="E20" s="16">
        <v>1824.9862309919208</v>
      </c>
      <c r="F20" s="16">
        <v>2062.827399020908</v>
      </c>
      <c r="G20" s="16">
        <v>1941.86244803694</v>
      </c>
      <c r="H20" s="16">
        <v>2210.324728258365</v>
      </c>
      <c r="I20" s="16">
        <v>1923.00788834025</v>
      </c>
      <c r="J20" s="16">
        <v>2048.76694294458</v>
      </c>
      <c r="K20" s="16">
        <v>2035.7235941531999</v>
      </c>
    </row>
    <row r="21" spans="2:11" ht="14.25" customHeight="1">
      <c r="B21" s="233" t="s">
        <v>504</v>
      </c>
      <c r="C21" s="127">
        <v>21</v>
      </c>
      <c r="D21" s="127">
        <v>212</v>
      </c>
      <c r="E21" s="127">
        <v>38</v>
      </c>
      <c r="F21" s="127">
        <v>55</v>
      </c>
      <c r="G21" s="127">
        <v>39</v>
      </c>
      <c r="H21" s="127">
        <v>225</v>
      </c>
      <c r="I21" s="127">
        <v>24.217</v>
      </c>
      <c r="J21" s="127">
        <v>5.057</v>
      </c>
      <c r="K21" s="127">
        <v>12.472</v>
      </c>
    </row>
    <row r="22" spans="2:11" ht="24">
      <c r="B22" s="105" t="s">
        <v>324</v>
      </c>
      <c r="C22" s="128">
        <v>2251</v>
      </c>
      <c r="D22" s="128">
        <v>2586</v>
      </c>
      <c r="E22" s="128">
        <v>2352.891928774742</v>
      </c>
      <c r="F22" s="128">
        <v>2444.052532411627</v>
      </c>
      <c r="G22" s="128">
        <v>2349.882663307344</v>
      </c>
      <c r="H22" s="128">
        <v>2570.244735466686</v>
      </c>
      <c r="I22" s="128">
        <v>2628.227505526641</v>
      </c>
      <c r="J22" s="128">
        <v>2846.5461683598596</v>
      </c>
      <c r="K22" s="128">
        <v>2627.9102267183653</v>
      </c>
    </row>
    <row r="23" spans="2:11" ht="12">
      <c r="B23" s="129" t="s">
        <v>325</v>
      </c>
      <c r="C23" s="127">
        <v>1310</v>
      </c>
      <c r="D23" s="127">
        <v>1356</v>
      </c>
      <c r="E23" s="127">
        <v>1287.506219589102</v>
      </c>
      <c r="F23" s="127">
        <v>1377.359781914613</v>
      </c>
      <c r="G23" s="127">
        <v>1365.678720090399</v>
      </c>
      <c r="H23" s="127">
        <v>1429.25362507116</v>
      </c>
      <c r="I23" s="127">
        <v>1410.415342900591</v>
      </c>
      <c r="J23" s="127">
        <v>1508.684693768635</v>
      </c>
      <c r="K23" s="127">
        <v>1498.2399031357131</v>
      </c>
    </row>
    <row r="24" spans="2:11" ht="12">
      <c r="B24" s="129" t="s">
        <v>326</v>
      </c>
      <c r="C24" s="127">
        <v>563</v>
      </c>
      <c r="D24" s="127">
        <v>723</v>
      </c>
      <c r="E24" s="127">
        <v>553.015574618436</v>
      </c>
      <c r="F24" s="127">
        <v>580.940211337129</v>
      </c>
      <c r="G24" s="127">
        <v>518.594151700289</v>
      </c>
      <c r="H24" s="127">
        <v>601.879390535741</v>
      </c>
      <c r="I24" s="127">
        <v>501.218322442059</v>
      </c>
      <c r="J24" s="127">
        <v>783.607156407306</v>
      </c>
      <c r="K24" s="127">
        <v>577.048404204324</v>
      </c>
    </row>
    <row r="25" spans="2:11" ht="12">
      <c r="B25" s="105" t="s">
        <v>484</v>
      </c>
      <c r="C25" s="127">
        <v>418</v>
      </c>
      <c r="D25" s="127">
        <v>438</v>
      </c>
      <c r="E25" s="127">
        <v>422.366533255</v>
      </c>
      <c r="F25" s="127">
        <v>432.105074439</v>
      </c>
      <c r="G25" s="127">
        <v>423.633464342</v>
      </c>
      <c r="H25" s="127">
        <v>428.770099392</v>
      </c>
      <c r="I25" s="127">
        <v>484.87377690799997</v>
      </c>
      <c r="J25" s="127">
        <v>487.017136835</v>
      </c>
      <c r="K25" s="127">
        <v>448.78869095899995</v>
      </c>
    </row>
    <row r="26" spans="2:11" ht="12">
      <c r="B26" s="130" t="s">
        <v>327</v>
      </c>
      <c r="C26" s="131">
        <v>5433</v>
      </c>
      <c r="D26" s="131">
        <v>6047</v>
      </c>
      <c r="E26" s="131">
        <v>5574.39193547635</v>
      </c>
      <c r="F26" s="131">
        <v>6134.705322952836</v>
      </c>
      <c r="G26" s="131">
        <v>5399.815484547113</v>
      </c>
      <c r="H26" s="131">
        <v>6087.253333951021</v>
      </c>
      <c r="I26" s="131">
        <v>5686.504724065958</v>
      </c>
      <c r="J26" s="131">
        <v>6274.246902655621</v>
      </c>
      <c r="K26" s="131">
        <v>5776.563342069533</v>
      </c>
    </row>
    <row r="27" spans="2:11" ht="12">
      <c r="B27" s="232" t="s">
        <v>328</v>
      </c>
      <c r="C27" s="132">
        <v>-1385</v>
      </c>
      <c r="D27" s="132">
        <v>-1438</v>
      </c>
      <c r="E27" s="132">
        <v>-1325.586515734486</v>
      </c>
      <c r="F27" s="132">
        <v>-1463.453828304753</v>
      </c>
      <c r="G27" s="132">
        <v>-1370.510694549381</v>
      </c>
      <c r="H27" s="132">
        <v>-1359.485625247395</v>
      </c>
      <c r="I27" s="132">
        <v>-1496.2420997377899</v>
      </c>
      <c r="J27" s="132">
        <v>-1459.84334969155</v>
      </c>
      <c r="K27" s="132">
        <v>-1264.565866485439</v>
      </c>
    </row>
    <row r="28" spans="2:11" ht="12">
      <c r="B28" s="130" t="s">
        <v>15</v>
      </c>
      <c r="C28" s="131">
        <v>4048</v>
      </c>
      <c r="D28" s="131">
        <v>4609</v>
      </c>
      <c r="E28" s="131">
        <v>4248.805419741864</v>
      </c>
      <c r="F28" s="131">
        <v>4671.251494648082</v>
      </c>
      <c r="G28" s="131">
        <v>4029.304789997732</v>
      </c>
      <c r="H28" s="131">
        <v>4727.767708703626</v>
      </c>
      <c r="I28" s="131">
        <v>4190.262624328168</v>
      </c>
      <c r="J28" s="131">
        <v>4814.403552964068</v>
      </c>
      <c r="K28" s="131">
        <v>4511.997475584094</v>
      </c>
    </row>
    <row r="29" spans="2:11" ht="12">
      <c r="B29" s="233" t="s">
        <v>361</v>
      </c>
      <c r="C29" s="127">
        <v>2072</v>
      </c>
      <c r="D29" s="127">
        <v>2308</v>
      </c>
      <c r="E29" s="127">
        <v>2093.685668736251</v>
      </c>
      <c r="F29" s="127">
        <v>2453.8083285409284</v>
      </c>
      <c r="G29" s="127">
        <v>1985.7461424933508</v>
      </c>
      <c r="H29" s="127">
        <v>2355.7564367663854</v>
      </c>
      <c r="I29" s="127">
        <v>1919.6146829724019</v>
      </c>
      <c r="J29" s="127">
        <v>2115.987324528537</v>
      </c>
      <c r="K29" s="127">
        <v>2035.4085348698018</v>
      </c>
    </row>
    <row r="30" spans="2:11" ht="12">
      <c r="B30" s="233" t="s">
        <v>362</v>
      </c>
      <c r="C30" s="127">
        <v>821</v>
      </c>
      <c r="D30" s="127">
        <v>847</v>
      </c>
      <c r="E30" s="127">
        <v>820.8423494149451</v>
      </c>
      <c r="F30" s="127">
        <v>885.12476662684</v>
      </c>
      <c r="G30" s="127">
        <v>839.7624907161721</v>
      </c>
      <c r="H30" s="127">
        <v>907.8417548810021</v>
      </c>
      <c r="I30" s="127">
        <v>895.03232675591</v>
      </c>
      <c r="J30" s="127">
        <v>988.4454206625201</v>
      </c>
      <c r="K30" s="127">
        <v>996.1285907855361</v>
      </c>
    </row>
    <row r="31" spans="2:11" ht="11.25" customHeight="1">
      <c r="B31" s="233" t="s">
        <v>503</v>
      </c>
      <c r="C31" s="127">
        <v>268</v>
      </c>
      <c r="D31" s="127">
        <v>276</v>
      </c>
      <c r="E31" s="127">
        <v>247.57968499529997</v>
      </c>
      <c r="F31" s="127">
        <v>262.5058648759</v>
      </c>
      <c r="G31" s="127">
        <v>266.43749094220004</v>
      </c>
      <c r="H31" s="127">
        <v>284.5544382848</v>
      </c>
      <c r="I31" s="127">
        <v>316.5555102186</v>
      </c>
      <c r="J31" s="127">
        <v>348.91317236599997</v>
      </c>
      <c r="K31" s="127">
        <v>330.23059184219994</v>
      </c>
    </row>
  </sheetData>
  <sheetProtection/>
  <mergeCells count="2">
    <mergeCell ref="B12:BP12"/>
    <mergeCell ref="B13:K13"/>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24" r:id="rId1"/>
  <headerFooter alignWithMargins="0">
    <oddFooter>&amp;L&amp;F&amp;C&amp;D&amp;R&amp;P</oddFooter>
  </headerFooter>
</worksheet>
</file>

<file path=xl/worksheets/sheet8.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A1" sqref="A1"/>
    </sheetView>
  </sheetViews>
  <sheetFormatPr defaultColWidth="9.140625" defaultRowHeight="12.75"/>
  <cols>
    <col min="1" max="1" width="27.140625" style="3" bestFit="1" customWidth="1"/>
    <col min="2" max="16384" width="9.140625" style="3" customWidth="1"/>
  </cols>
  <sheetData>
    <row r="1" ht="15">
      <c r="A1" s="54" t="s">
        <v>46</v>
      </c>
    </row>
    <row r="2" ht="12.75">
      <c r="A2" s="20"/>
    </row>
    <row r="3" spans="1:10" ht="12.75">
      <c r="A3" s="8"/>
      <c r="B3" s="21" t="s">
        <v>2</v>
      </c>
      <c r="C3" s="21" t="s">
        <v>1</v>
      </c>
      <c r="D3" s="21" t="s">
        <v>53</v>
      </c>
      <c r="E3" s="21" t="s">
        <v>54</v>
      </c>
      <c r="F3" s="21" t="s">
        <v>2</v>
      </c>
      <c r="G3" s="21" t="s">
        <v>1</v>
      </c>
      <c r="H3" s="21" t="s">
        <v>53</v>
      </c>
      <c r="I3" s="21" t="s">
        <v>54</v>
      </c>
      <c r="J3" s="21" t="s">
        <v>2</v>
      </c>
    </row>
    <row r="4" spans="1:10" ht="12.75">
      <c r="A4" s="9" t="s">
        <v>12</v>
      </c>
      <c r="B4" s="4" t="s">
        <v>478</v>
      </c>
      <c r="C4" s="4" t="s">
        <v>478</v>
      </c>
      <c r="D4" s="4" t="s">
        <v>560</v>
      </c>
      <c r="E4" s="4" t="s">
        <v>560</v>
      </c>
      <c r="F4" s="4" t="s">
        <v>560</v>
      </c>
      <c r="G4" s="4" t="s">
        <v>560</v>
      </c>
      <c r="H4" s="4" t="s">
        <v>680</v>
      </c>
      <c r="I4" s="4" t="s">
        <v>680</v>
      </c>
      <c r="J4" s="4" t="s">
        <v>680</v>
      </c>
    </row>
    <row r="5" spans="1:10" ht="12.75">
      <c r="A5" s="97" t="s">
        <v>47</v>
      </c>
      <c r="B5" s="10">
        <v>-3012.5604243664066</v>
      </c>
      <c r="C5" s="10">
        <v>-3037.3305063171283</v>
      </c>
      <c r="D5" s="10">
        <v>-3021.62214134013</v>
      </c>
      <c r="E5" s="10">
        <v>-2981.353563124385</v>
      </c>
      <c r="F5" s="10">
        <v>-2874.654104542448</v>
      </c>
      <c r="G5" s="10">
        <v>-2977.9386620919277</v>
      </c>
      <c r="H5" s="10">
        <v>-3037.4553742114404</v>
      </c>
      <c r="I5" s="10">
        <v>-3036.646532927246</v>
      </c>
      <c r="J5" s="10">
        <v>-3070.583693916964</v>
      </c>
    </row>
    <row r="6" spans="1:10" ht="12.75">
      <c r="A6" s="97" t="s">
        <v>48</v>
      </c>
      <c r="B6" s="10">
        <v>-57.577535016986</v>
      </c>
      <c r="C6" s="10">
        <v>-216.921934444686</v>
      </c>
      <c r="D6" s="10">
        <v>-77.945469405071</v>
      </c>
      <c r="E6" s="10">
        <v>-60.763552902031996</v>
      </c>
      <c r="F6" s="10">
        <v>-41.160635705714</v>
      </c>
      <c r="G6" s="10">
        <v>-41.266742841289</v>
      </c>
      <c r="H6" s="10">
        <v>-35.000512391941</v>
      </c>
      <c r="I6" s="10">
        <v>-34.87396729561699</v>
      </c>
      <c r="J6" s="10">
        <v>-39.04877397044199</v>
      </c>
    </row>
    <row r="7" spans="1:10" ht="12.75">
      <c r="A7" s="97" t="s">
        <v>49</v>
      </c>
      <c r="B7" s="10">
        <v>-342.433491775901</v>
      </c>
      <c r="C7" s="10">
        <v>-353.576755150107</v>
      </c>
      <c r="D7" s="10">
        <v>-345.11556344485496</v>
      </c>
      <c r="E7" s="10">
        <v>-336.67706393293196</v>
      </c>
      <c r="F7" s="10">
        <v>-332.21456655432496</v>
      </c>
      <c r="G7" s="10">
        <v>-339.7932851061121</v>
      </c>
      <c r="H7" s="10">
        <v>-304.130618215727</v>
      </c>
      <c r="I7" s="10">
        <v>-335.55802270425295</v>
      </c>
      <c r="J7" s="10">
        <v>-330.869347541532</v>
      </c>
    </row>
    <row r="8" spans="1:10" ht="12.75">
      <c r="A8" s="93" t="s">
        <v>50</v>
      </c>
      <c r="B8" s="95">
        <v>-116.94580153637</v>
      </c>
      <c r="C8" s="95">
        <v>-166.053411685722</v>
      </c>
      <c r="D8" s="95">
        <v>-145.659602357522</v>
      </c>
      <c r="E8" s="95">
        <v>-154.108300293228</v>
      </c>
      <c r="F8" s="95">
        <v>-130.454336815109</v>
      </c>
      <c r="G8" s="95">
        <v>-164.094703129053</v>
      </c>
      <c r="H8" s="95">
        <v>-139.662987492388</v>
      </c>
      <c r="I8" s="95">
        <v>-140.242679872287</v>
      </c>
      <c r="J8" s="95">
        <v>-118.051054357164</v>
      </c>
    </row>
    <row r="9" spans="1:10" ht="12.75">
      <c r="A9" s="49" t="s">
        <v>51</v>
      </c>
      <c r="B9" s="34">
        <v>-3529.5172526956635</v>
      </c>
      <c r="C9" s="34">
        <v>-3773.8826075976435</v>
      </c>
      <c r="D9" s="34">
        <v>-3590.342776547578</v>
      </c>
      <c r="E9" s="34">
        <v>-3532.9024802525773</v>
      </c>
      <c r="F9" s="34">
        <v>-3378.4836436175956</v>
      </c>
      <c r="G9" s="34">
        <v>-3523.0933931683817</v>
      </c>
      <c r="H9" s="34">
        <v>-3516.249492311496</v>
      </c>
      <c r="I9" s="34">
        <v>-3547.321202799403</v>
      </c>
      <c r="J9" s="34">
        <v>-3558.5528697861023</v>
      </c>
    </row>
    <row r="10" spans="1:10" ht="12.75">
      <c r="A10" s="104" t="s">
        <v>52</v>
      </c>
      <c r="B10" s="104"/>
      <c r="C10" s="104"/>
      <c r="D10" s="104"/>
      <c r="E10" s="104"/>
      <c r="F10" s="104"/>
      <c r="G10" s="104"/>
      <c r="H10" s="104"/>
      <c r="I10" s="104"/>
      <c r="J10" s="104"/>
    </row>
    <row r="13" ht="15.75">
      <c r="A13" s="14" t="s">
        <v>55</v>
      </c>
    </row>
    <row r="14" ht="12.75">
      <c r="A14" s="20"/>
    </row>
    <row r="15" spans="1:10" ht="12.75">
      <c r="A15" s="8"/>
      <c r="B15" s="21" t="s">
        <v>2</v>
      </c>
      <c r="C15" s="21" t="s">
        <v>1</v>
      </c>
      <c r="D15" s="21" t="s">
        <v>53</v>
      </c>
      <c r="E15" s="21" t="s">
        <v>54</v>
      </c>
      <c r="F15" s="21" t="s">
        <v>2</v>
      </c>
      <c r="G15" s="21" t="s">
        <v>1</v>
      </c>
      <c r="H15" s="21" t="s">
        <v>53</v>
      </c>
      <c r="I15" s="21" t="s">
        <v>54</v>
      </c>
      <c r="J15" s="21" t="s">
        <v>2</v>
      </c>
    </row>
    <row r="16" spans="1:10" ht="12.75">
      <c r="A16" s="9" t="s">
        <v>12</v>
      </c>
      <c r="B16" s="4" t="s">
        <v>478</v>
      </c>
      <c r="C16" s="4" t="s">
        <v>478</v>
      </c>
      <c r="D16" s="4" t="s">
        <v>560</v>
      </c>
      <c r="E16" s="4" t="s">
        <v>560</v>
      </c>
      <c r="F16" s="4" t="s">
        <v>560</v>
      </c>
      <c r="G16" s="4" t="s">
        <v>560</v>
      </c>
      <c r="H16" s="4" t="s">
        <v>680</v>
      </c>
      <c r="I16" s="4" t="s">
        <v>680</v>
      </c>
      <c r="J16" s="4" t="s">
        <v>680</v>
      </c>
    </row>
    <row r="17" spans="1:10" ht="12.75">
      <c r="A17" s="97" t="s">
        <v>56</v>
      </c>
      <c r="B17" s="215">
        <v>-403.260671474338</v>
      </c>
      <c r="C17" s="215">
        <v>-415.320295571</v>
      </c>
      <c r="D17" s="215">
        <v>-392.55288518928495</v>
      </c>
      <c r="E17" s="215">
        <v>-454.038875898593</v>
      </c>
      <c r="F17" s="215">
        <v>-406.70985075781994</v>
      </c>
      <c r="G17" s="215">
        <v>-390.25722103092295</v>
      </c>
      <c r="H17" s="215">
        <v>-402.284313566784</v>
      </c>
      <c r="I17" s="215">
        <v>-429.90553492255</v>
      </c>
      <c r="J17" s="215">
        <v>-379.688901793788</v>
      </c>
    </row>
    <row r="18" spans="1:10" ht="12.75">
      <c r="A18" s="97" t="s">
        <v>57</v>
      </c>
      <c r="B18" s="215">
        <v>-699.288537965995</v>
      </c>
      <c r="C18" s="215">
        <v>-842.02798496098</v>
      </c>
      <c r="D18" s="215">
        <v>-794.4162695449509</v>
      </c>
      <c r="E18" s="215">
        <v>-862.141676767544</v>
      </c>
      <c r="F18" s="215">
        <v>-763.299588505755</v>
      </c>
      <c r="G18" s="215">
        <v>-1059.2056223297532</v>
      </c>
      <c r="H18" s="215">
        <v>-812.6656005160501</v>
      </c>
      <c r="I18" s="215">
        <v>-823.713733178908</v>
      </c>
      <c r="J18" s="215">
        <v>-746.286397022501</v>
      </c>
    </row>
    <row r="19" spans="1:10" ht="12.75">
      <c r="A19" s="97" t="s">
        <v>58</v>
      </c>
      <c r="B19" s="215">
        <v>-71.62261073969499</v>
      </c>
      <c r="C19" s="215">
        <v>-128.85751320632198</v>
      </c>
      <c r="D19" s="215">
        <v>-104.011931740341</v>
      </c>
      <c r="E19" s="215">
        <v>-110.592899646194</v>
      </c>
      <c r="F19" s="215">
        <v>-82.08095200018501</v>
      </c>
      <c r="G19" s="215">
        <v>-90.67727414089799</v>
      </c>
      <c r="H19" s="215">
        <v>-97.78880701237</v>
      </c>
      <c r="I19" s="215">
        <v>-109.91281364960601</v>
      </c>
      <c r="J19" s="215">
        <v>-74.645004357403</v>
      </c>
    </row>
    <row r="20" spans="1:10" ht="12.75">
      <c r="A20" s="97" t="s">
        <v>59</v>
      </c>
      <c r="B20" s="215">
        <v>-133.438664018079</v>
      </c>
      <c r="C20" s="215">
        <v>-163.286103187323</v>
      </c>
      <c r="D20" s="215">
        <v>-146.51600685757398</v>
      </c>
      <c r="E20" s="215">
        <v>-181.398032273841</v>
      </c>
      <c r="F20" s="215">
        <v>-324.010493053924</v>
      </c>
      <c r="G20" s="215">
        <v>-190.112288527015</v>
      </c>
      <c r="H20" s="215">
        <v>-165.27917193727</v>
      </c>
      <c r="I20" s="215">
        <v>-172.23911962808901</v>
      </c>
      <c r="J20" s="215">
        <v>-163.992055087777</v>
      </c>
    </row>
    <row r="21" spans="1:10" ht="12.75">
      <c r="A21" s="97" t="s">
        <v>60</v>
      </c>
      <c r="B21" s="215">
        <v>-59.879264966486</v>
      </c>
      <c r="C21" s="215">
        <v>-121.528946317302</v>
      </c>
      <c r="D21" s="215">
        <v>-50.067153156462</v>
      </c>
      <c r="E21" s="215">
        <v>-70.514119556212</v>
      </c>
      <c r="F21" s="215">
        <v>-63.212246875557994</v>
      </c>
      <c r="G21" s="215">
        <v>-117.387578895542</v>
      </c>
      <c r="H21" s="215">
        <v>-56.914460843519</v>
      </c>
      <c r="I21" s="215">
        <v>-61.614035176836</v>
      </c>
      <c r="J21" s="215">
        <v>-61.545456813664</v>
      </c>
    </row>
    <row r="22" spans="1:10" ht="12.75">
      <c r="A22" s="97" t="s">
        <v>61</v>
      </c>
      <c r="B22" s="215">
        <v>-130.191631048568</v>
      </c>
      <c r="C22" s="215">
        <v>-146.392615401882</v>
      </c>
      <c r="D22" s="215">
        <v>-135.285096451844</v>
      </c>
      <c r="E22" s="215">
        <v>-134.26853106866398</v>
      </c>
      <c r="F22" s="215">
        <v>-131.41070254058098</v>
      </c>
      <c r="G22" s="215">
        <v>-147.579183663213</v>
      </c>
      <c r="H22" s="215">
        <v>-135.878122953421</v>
      </c>
      <c r="I22" s="215">
        <v>-157.472127111905</v>
      </c>
      <c r="J22" s="215">
        <v>-158.536128176836</v>
      </c>
    </row>
    <row r="23" spans="1:10" ht="12.75">
      <c r="A23" s="93" t="s">
        <v>62</v>
      </c>
      <c r="B23" s="216">
        <v>-126.6782683704792</v>
      </c>
      <c r="C23" s="216">
        <v>90.40344721951018</v>
      </c>
      <c r="D23" s="216">
        <v>-34.417783950722225</v>
      </c>
      <c r="E23" s="216">
        <v>71.88301896440524</v>
      </c>
      <c r="F23" s="216">
        <v>51.80732516674756</v>
      </c>
      <c r="G23" s="216">
        <v>165.07038043140307</v>
      </c>
      <c r="H23" s="216">
        <v>-61.811953138289624</v>
      </c>
      <c r="I23" s="216">
        <v>-41.84502087919313</v>
      </c>
      <c r="J23" s="216">
        <v>-95.83428886985996</v>
      </c>
    </row>
    <row r="24" spans="1:10" ht="12.75">
      <c r="A24" s="49" t="s">
        <v>20</v>
      </c>
      <c r="B24" s="34">
        <v>-1624.3596485836401</v>
      </c>
      <c r="C24" s="34">
        <v>-1727.010011425299</v>
      </c>
      <c r="D24" s="34">
        <v>-1657.267126891179</v>
      </c>
      <c r="E24" s="34">
        <v>-1741.0711162466428</v>
      </c>
      <c r="F24" s="34">
        <v>-1718.9165085670754</v>
      </c>
      <c r="G24" s="34">
        <v>-1830.148788155941</v>
      </c>
      <c r="H24" s="34">
        <v>-1732.6224299677037</v>
      </c>
      <c r="I24" s="34">
        <v>-1796.7023845470871</v>
      </c>
      <c r="J24" s="34">
        <v>-1680.5282321218288</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67"/>
  <sheetViews>
    <sheetView showGridLines="0" zoomScale="85" zoomScaleNormal="85" zoomScalePageLayoutView="0" workbookViewId="0" topLeftCell="A40">
      <selection activeCell="A1" sqref="A1"/>
    </sheetView>
  </sheetViews>
  <sheetFormatPr defaultColWidth="9.140625" defaultRowHeight="12.75"/>
  <cols>
    <col min="1" max="1" width="39.28125" style="3" bestFit="1" customWidth="1"/>
    <col min="2" max="10" width="13.421875" style="3" bestFit="1" customWidth="1"/>
    <col min="11" max="16384" width="9.140625" style="3" customWidth="1"/>
  </cols>
  <sheetData>
    <row r="1" ht="15">
      <c r="A1" s="19" t="s">
        <v>188</v>
      </c>
    </row>
    <row r="2" ht="12.75">
      <c r="A2" s="22" t="s">
        <v>231</v>
      </c>
    </row>
    <row r="5" spans="1:10" ht="27">
      <c r="A5" s="552" t="s">
        <v>792</v>
      </c>
      <c r="B5" s="553" t="s">
        <v>724</v>
      </c>
      <c r="C5" s="553" t="s">
        <v>725</v>
      </c>
      <c r="D5" s="553" t="s">
        <v>567</v>
      </c>
      <c r="E5" s="553" t="s">
        <v>726</v>
      </c>
      <c r="F5" s="553" t="s">
        <v>727</v>
      </c>
      <c r="G5" s="553" t="s">
        <v>728</v>
      </c>
      <c r="H5" s="553" t="s">
        <v>681</v>
      </c>
      <c r="I5" s="553" t="s">
        <v>801</v>
      </c>
      <c r="J5" s="553" t="s">
        <v>880</v>
      </c>
    </row>
    <row r="6" spans="1:10" ht="12.75">
      <c r="A6" s="554" t="s">
        <v>192</v>
      </c>
      <c r="B6" s="555">
        <v>262866.385380746</v>
      </c>
      <c r="C6" s="555">
        <v>151078.36869442998</v>
      </c>
      <c r="D6" s="555">
        <v>319483.34270821</v>
      </c>
      <c r="E6" s="555">
        <v>224840.553902371</v>
      </c>
      <c r="F6" s="555">
        <v>413960.364793193</v>
      </c>
      <c r="G6" s="555">
        <v>177222.2713552</v>
      </c>
      <c r="H6" s="555">
        <v>244283.294855847</v>
      </c>
      <c r="I6" s="555">
        <v>302063.924789303</v>
      </c>
      <c r="J6" s="555">
        <v>263494.101118351</v>
      </c>
    </row>
    <row r="7" spans="1:10" ht="12.75">
      <c r="A7" s="556" t="s">
        <v>38</v>
      </c>
      <c r="B7" s="557">
        <v>30430.224349786502</v>
      </c>
      <c r="C7" s="557">
        <v>66670.8800817541</v>
      </c>
      <c r="D7" s="557">
        <v>4286.290204619259</v>
      </c>
      <c r="E7" s="557">
        <v>19158.8061714924</v>
      </c>
      <c r="F7" s="557">
        <v>20962.4253688776</v>
      </c>
      <c r="G7" s="557">
        <v>12444.0847641351</v>
      </c>
      <c r="H7" s="557">
        <v>3034.48146439195</v>
      </c>
      <c r="I7" s="557">
        <v>11518.6006517642</v>
      </c>
      <c r="J7" s="557">
        <v>15573.8895143582</v>
      </c>
    </row>
    <row r="8" spans="1:10" ht="12.75">
      <c r="A8" s="556" t="s">
        <v>570</v>
      </c>
      <c r="B8" s="557"/>
      <c r="C8" s="557"/>
      <c r="D8" s="557"/>
      <c r="E8" s="557"/>
      <c r="F8" s="557"/>
      <c r="G8" s="557"/>
      <c r="H8" s="557">
        <v>2316.493008</v>
      </c>
      <c r="I8" s="557"/>
      <c r="J8" s="557">
        <v>0</v>
      </c>
    </row>
    <row r="9" spans="1:10" ht="12.75">
      <c r="A9" s="556" t="s">
        <v>568</v>
      </c>
      <c r="B9" s="557">
        <v>2608.5108491</v>
      </c>
      <c r="C9" s="557">
        <v>59.615398889999994</v>
      </c>
      <c r="D9" s="557">
        <v>1658.249808</v>
      </c>
      <c r="E9" s="557">
        <v>2448.094052</v>
      </c>
      <c r="F9" s="557">
        <v>1312.040952</v>
      </c>
      <c r="G9" s="557">
        <v>333.91293791</v>
      </c>
      <c r="H9" s="557">
        <v>2434.1281513999998</v>
      </c>
      <c r="I9" s="557">
        <v>1570.77943228</v>
      </c>
      <c r="J9" s="557">
        <v>1907.47875383</v>
      </c>
    </row>
    <row r="10" spans="1:10" ht="12.75">
      <c r="A10" s="554" t="s">
        <v>569</v>
      </c>
      <c r="B10" s="555">
        <v>33038.735198886505</v>
      </c>
      <c r="C10" s="555">
        <v>66730.49548064411</v>
      </c>
      <c r="D10" s="555">
        <v>5944.54001261926</v>
      </c>
      <c r="E10" s="555">
        <v>21606.9002234924</v>
      </c>
      <c r="F10" s="555">
        <v>22274.4663208776</v>
      </c>
      <c r="G10" s="555">
        <v>12777.9977020451</v>
      </c>
      <c r="H10" s="555">
        <v>7785.10262379195</v>
      </c>
      <c r="I10" s="555">
        <v>13089.3800840442</v>
      </c>
      <c r="J10" s="555">
        <v>17481.368268188202</v>
      </c>
    </row>
    <row r="11" spans="1:10" ht="12.75">
      <c r="A11" s="556" t="s">
        <v>38</v>
      </c>
      <c r="B11" s="557">
        <v>38500.303138925796</v>
      </c>
      <c r="C11" s="557">
        <v>30195.4411891017</v>
      </c>
      <c r="D11" s="557">
        <v>38078.736784562294</v>
      </c>
      <c r="E11" s="557">
        <v>34579.3572588325</v>
      </c>
      <c r="F11" s="557">
        <v>35107.7246362717</v>
      </c>
      <c r="G11" s="557">
        <v>31862.0019049685</v>
      </c>
      <c r="H11" s="557">
        <v>51116.8088072336</v>
      </c>
      <c r="I11" s="557">
        <v>39161.2277591415</v>
      </c>
      <c r="J11" s="557">
        <v>34352.5763045135</v>
      </c>
    </row>
    <row r="12" spans="1:10" ht="12.75">
      <c r="A12" s="556" t="s">
        <v>570</v>
      </c>
      <c r="B12" s="557">
        <v>70173.53755705411</v>
      </c>
      <c r="C12" s="557">
        <v>48213.0256147379</v>
      </c>
      <c r="D12" s="557">
        <v>52646.5663510648</v>
      </c>
      <c r="E12" s="557">
        <v>26217.0126701683</v>
      </c>
      <c r="F12" s="557">
        <v>21071.7480947841</v>
      </c>
      <c r="G12" s="557">
        <v>6799.576305383949</v>
      </c>
      <c r="H12" s="557">
        <v>26651.244192198803</v>
      </c>
      <c r="I12" s="557">
        <v>15033.685847259801</v>
      </c>
      <c r="J12" s="557">
        <v>28746.8160572432</v>
      </c>
    </row>
    <row r="13" spans="1:10" ht="12.75">
      <c r="A13" s="556" t="s">
        <v>568</v>
      </c>
      <c r="B13" s="557">
        <v>20355.8884255182</v>
      </c>
      <c r="C13" s="557">
        <v>914.26801406816</v>
      </c>
      <c r="D13" s="557">
        <v>11825.6433400061</v>
      </c>
      <c r="E13" s="557">
        <v>13123.310423549101</v>
      </c>
      <c r="F13" s="557">
        <v>9316.64134720213</v>
      </c>
      <c r="G13" s="557">
        <v>55.56562123</v>
      </c>
      <c r="H13" s="557">
        <v>12039.6794364978</v>
      </c>
      <c r="I13" s="557">
        <v>5055.17477294523</v>
      </c>
      <c r="J13" s="557">
        <v>10149.9430816238</v>
      </c>
    </row>
    <row r="14" spans="1:10" ht="12.75">
      <c r="A14" s="554" t="s">
        <v>571</v>
      </c>
      <c r="B14" s="555">
        <v>129029.7291214981</v>
      </c>
      <c r="C14" s="555">
        <v>79322.73481790775</v>
      </c>
      <c r="D14" s="555">
        <v>102550.94647563319</v>
      </c>
      <c r="E14" s="555">
        <v>73919.6803525499</v>
      </c>
      <c r="F14" s="555">
        <v>65496.114078257924</v>
      </c>
      <c r="G14" s="555">
        <v>38717.14383158245</v>
      </c>
      <c r="H14" s="555">
        <v>89807.73243593019</v>
      </c>
      <c r="I14" s="555">
        <v>59250.088379346525</v>
      </c>
      <c r="J14" s="555">
        <v>73249.3354433805</v>
      </c>
    </row>
    <row r="15" spans="1:10" ht="12.75">
      <c r="A15" s="564" t="s">
        <v>339</v>
      </c>
      <c r="B15" s="557">
        <v>30477.540160143</v>
      </c>
      <c r="C15" s="557">
        <v>27955.6548030313</v>
      </c>
      <c r="D15" s="557">
        <v>27448.9776868195</v>
      </c>
      <c r="E15" s="557">
        <v>26324.364567002198</v>
      </c>
      <c r="F15" s="557">
        <v>26807.8798521338</v>
      </c>
      <c r="G15" s="557">
        <v>34499.7126458415</v>
      </c>
      <c r="H15" s="557">
        <v>26362.6275443419</v>
      </c>
      <c r="I15" s="557">
        <v>25387.251757313097</v>
      </c>
      <c r="J15" s="557">
        <v>23878.1494729267</v>
      </c>
    </row>
    <row r="16" spans="1:10" ht="12.75">
      <c r="A16" s="556" t="s">
        <v>572</v>
      </c>
      <c r="B16" s="557">
        <v>49008.4761926405</v>
      </c>
      <c r="C16" s="557">
        <v>55909.353228796695</v>
      </c>
      <c r="D16" s="557">
        <v>58281.3814511975</v>
      </c>
      <c r="E16" s="557">
        <v>60865.1862787467</v>
      </c>
      <c r="F16" s="557">
        <v>62624.1376323307</v>
      </c>
      <c r="G16" s="557">
        <v>69470.5947137986</v>
      </c>
      <c r="H16" s="557">
        <v>74044.1620184523</v>
      </c>
      <c r="I16" s="557">
        <v>79882.0603670267</v>
      </c>
      <c r="J16" s="557">
        <v>76358.9052378099</v>
      </c>
    </row>
    <row r="17" spans="1:10" ht="12.75">
      <c r="A17" s="556" t="s">
        <v>573</v>
      </c>
      <c r="B17" s="557">
        <v>726797.834062372</v>
      </c>
      <c r="C17" s="557">
        <v>729990.3521808459</v>
      </c>
      <c r="D17" s="557">
        <v>737700.4114393509</v>
      </c>
      <c r="E17" s="557">
        <v>745549.0434223879</v>
      </c>
      <c r="F17" s="557">
        <v>736962.193375178</v>
      </c>
      <c r="G17" s="557">
        <v>735351.0294189381</v>
      </c>
      <c r="H17" s="557">
        <v>765465.7234428551</v>
      </c>
      <c r="I17" s="557">
        <v>811593.4976182911</v>
      </c>
      <c r="J17" s="557">
        <v>808365.679139696</v>
      </c>
    </row>
    <row r="18" spans="1:10" ht="12.75">
      <c r="A18" s="556" t="s">
        <v>153</v>
      </c>
      <c r="B18" s="557">
        <v>544919.2753082201</v>
      </c>
      <c r="C18" s="557">
        <v>549161.651814255</v>
      </c>
      <c r="D18" s="557">
        <v>553562.5154175479</v>
      </c>
      <c r="E18" s="557">
        <v>563351.627614745</v>
      </c>
      <c r="F18" s="557">
        <v>569390.532253316</v>
      </c>
      <c r="G18" s="557">
        <v>576282.061318449</v>
      </c>
      <c r="H18" s="557">
        <v>584460.527383943</v>
      </c>
      <c r="I18" s="557">
        <v>591319.25050266</v>
      </c>
      <c r="J18" s="557">
        <v>592228.959226985</v>
      </c>
    </row>
    <row r="19" spans="1:10" ht="12.75">
      <c r="A19" s="556" t="s">
        <v>570</v>
      </c>
      <c r="B19" s="557">
        <v>19263.426928660698</v>
      </c>
      <c r="C19" s="557">
        <v>11753.8346808192</v>
      </c>
      <c r="D19" s="557">
        <v>17226.2431988271</v>
      </c>
      <c r="E19" s="557">
        <v>34377.4544662184</v>
      </c>
      <c r="F19" s="557">
        <v>36874.7655644823</v>
      </c>
      <c r="G19" s="557">
        <v>28931.3298038399</v>
      </c>
      <c r="H19" s="557">
        <v>34081.5940397961</v>
      </c>
      <c r="I19" s="557">
        <v>50187.4651026367</v>
      </c>
      <c r="J19" s="557">
        <v>47505.617307512</v>
      </c>
    </row>
    <row r="20" spans="1:10" ht="12.75">
      <c r="A20" s="556" t="s">
        <v>568</v>
      </c>
      <c r="B20" s="557">
        <v>111523.029049741</v>
      </c>
      <c r="C20" s="557">
        <v>63524.1078863701</v>
      </c>
      <c r="D20" s="557">
        <v>108804.200726</v>
      </c>
      <c r="E20" s="557">
        <v>96349.88652599999</v>
      </c>
      <c r="F20" s="557">
        <v>107347.9062624</v>
      </c>
      <c r="G20" s="557">
        <v>42230.49030204</v>
      </c>
      <c r="H20" s="557">
        <v>122640.11212899999</v>
      </c>
      <c r="I20" s="557">
        <v>96090.96563041</v>
      </c>
      <c r="J20" s="557">
        <v>116131.14157045</v>
      </c>
    </row>
    <row r="21" spans="1:10" ht="12.75">
      <c r="A21" s="554" t="s">
        <v>65</v>
      </c>
      <c r="B21" s="555">
        <v>1481989.581701777</v>
      </c>
      <c r="C21" s="555">
        <v>1438294.9545941183</v>
      </c>
      <c r="D21" s="555">
        <v>1503023.729919743</v>
      </c>
      <c r="E21" s="555">
        <v>1526817.5628751004</v>
      </c>
      <c r="F21" s="555">
        <v>1540007.4149398406</v>
      </c>
      <c r="G21" s="555">
        <v>1486765.2182029074</v>
      </c>
      <c r="H21" s="555">
        <v>1607054.7465583882</v>
      </c>
      <c r="I21" s="555">
        <v>1654460.4909783376</v>
      </c>
      <c r="J21" s="555">
        <v>1664468.4519553797</v>
      </c>
    </row>
    <row r="22" spans="1:10" ht="12.75">
      <c r="A22" s="565" t="s">
        <v>574</v>
      </c>
      <c r="B22" s="559">
        <v>1351203.1257233801</v>
      </c>
      <c r="C22" s="559">
        <v>1363017.01202693</v>
      </c>
      <c r="D22" s="559">
        <v>1376993.28599492</v>
      </c>
      <c r="E22" s="559">
        <v>1396090.22188288</v>
      </c>
      <c r="F22" s="559">
        <v>1395784.7431129601</v>
      </c>
      <c r="G22" s="559">
        <v>1415603.39809703</v>
      </c>
      <c r="H22" s="559">
        <v>1454179.2533853399</v>
      </c>
      <c r="I22" s="559">
        <v>1508182.0602452909</v>
      </c>
      <c r="J22" s="559">
        <v>1500831.6930774176</v>
      </c>
    </row>
    <row r="23" spans="1:10" ht="12.75">
      <c r="A23" s="556" t="s">
        <v>77</v>
      </c>
      <c r="B23" s="557">
        <v>276928.51917812903</v>
      </c>
      <c r="C23" s="557">
        <v>253442.900498908</v>
      </c>
      <c r="D23" s="557">
        <v>351306.26487719</v>
      </c>
      <c r="E23" s="557">
        <v>286255.209638631</v>
      </c>
      <c r="F23" s="557">
        <v>265949.43890569004</v>
      </c>
      <c r="G23" s="557">
        <v>169269.477861615</v>
      </c>
      <c r="H23" s="557">
        <v>231013.12222204302</v>
      </c>
      <c r="I23" s="557">
        <v>234176.247610117</v>
      </c>
      <c r="J23" s="557">
        <v>216907.748128462</v>
      </c>
    </row>
    <row r="24" spans="1:10" ht="12.75">
      <c r="A24" s="556" t="s">
        <v>67</v>
      </c>
      <c r="B24" s="557">
        <v>78330.6174298114</v>
      </c>
      <c r="C24" s="557">
        <v>74172.4264585404</v>
      </c>
      <c r="D24" s="557">
        <v>85772.98635451341</v>
      </c>
      <c r="E24" s="557">
        <v>89508.1883620341</v>
      </c>
      <c r="F24" s="557">
        <v>85438.3817713856</v>
      </c>
      <c r="G24" s="557">
        <v>59203.565058200205</v>
      </c>
      <c r="H24" s="557">
        <v>64249.572521672504</v>
      </c>
      <c r="I24" s="557">
        <v>58603.9157805105</v>
      </c>
      <c r="J24" s="557">
        <v>56733.3256351327</v>
      </c>
    </row>
    <row r="25" spans="1:10" ht="12.75">
      <c r="A25" s="556" t="s">
        <v>39</v>
      </c>
      <c r="B25" s="557">
        <v>226565.227404228</v>
      </c>
      <c r="C25" s="557">
        <v>212355.636650612</v>
      </c>
      <c r="D25" s="557">
        <v>174761.77051406802</v>
      </c>
      <c r="E25" s="557">
        <v>179038.40644944902</v>
      </c>
      <c r="F25" s="557">
        <v>156248.92457876398</v>
      </c>
      <c r="G25" s="557">
        <v>104867.998327731</v>
      </c>
      <c r="H25" s="557">
        <v>130172.004617627</v>
      </c>
      <c r="I25" s="557">
        <v>142567.975808452</v>
      </c>
      <c r="J25" s="557">
        <v>123162.59674906</v>
      </c>
    </row>
    <row r="26" spans="1:10" ht="12.75">
      <c r="A26" s="556" t="s">
        <v>68</v>
      </c>
      <c r="B26" s="557">
        <v>287731.161160604</v>
      </c>
      <c r="C26" s="557">
        <v>295907.68190167897</v>
      </c>
      <c r="D26" s="557">
        <v>304997.280832299</v>
      </c>
      <c r="E26" s="557">
        <v>308995.149079619</v>
      </c>
      <c r="F26" s="557">
        <v>311419.22249872</v>
      </c>
      <c r="G26" s="557">
        <v>283420.412708759</v>
      </c>
      <c r="H26" s="557">
        <v>284139.817294672</v>
      </c>
      <c r="I26" s="557">
        <v>295762.078214486</v>
      </c>
      <c r="J26" s="557">
        <v>299904.772402855</v>
      </c>
    </row>
    <row r="27" spans="1:10" ht="12.75">
      <c r="A27" s="554" t="s">
        <v>729</v>
      </c>
      <c r="B27" s="555">
        <v>869555.5251727724</v>
      </c>
      <c r="C27" s="555">
        <v>835878.6455097394</v>
      </c>
      <c r="D27" s="555">
        <v>916838.3025780704</v>
      </c>
      <c r="E27" s="555">
        <v>863796.953529733</v>
      </c>
      <c r="F27" s="555">
        <v>819055.9677545595</v>
      </c>
      <c r="G27" s="555">
        <v>616761.4539563053</v>
      </c>
      <c r="H27" s="555">
        <v>709574.5166560146</v>
      </c>
      <c r="I27" s="555">
        <v>731110.2174135655</v>
      </c>
      <c r="J27" s="555">
        <v>696708.4429155097</v>
      </c>
    </row>
    <row r="28" spans="1:10" ht="12.75">
      <c r="A28" s="554" t="s">
        <v>127</v>
      </c>
      <c r="B28" s="555">
        <v>450.77989664626097</v>
      </c>
      <c r="C28" s="555">
        <v>587.365617205329</v>
      </c>
      <c r="D28" s="555">
        <v>485.964964475232</v>
      </c>
      <c r="E28" s="555">
        <v>376.339239553038</v>
      </c>
      <c r="F28" s="555">
        <v>323.429197931504</v>
      </c>
      <c r="G28" s="555">
        <v>184011.304599193</v>
      </c>
      <c r="H28" s="555">
        <v>193282.84264872398</v>
      </c>
      <c r="I28" s="555"/>
      <c r="J28" s="555">
        <v>0</v>
      </c>
    </row>
    <row r="29" spans="1:10" ht="12.75">
      <c r="A29" s="554" t="s">
        <v>70</v>
      </c>
      <c r="B29" s="555">
        <v>20398.2605125822</v>
      </c>
      <c r="C29" s="555">
        <v>20157.958692196</v>
      </c>
      <c r="D29" s="555">
        <v>17482.145808234</v>
      </c>
      <c r="E29" s="555">
        <v>17228.797381505003</v>
      </c>
      <c r="F29" s="555">
        <v>16991.2651480561</v>
      </c>
      <c r="G29" s="555">
        <v>9363.62923762456</v>
      </c>
      <c r="H29" s="555">
        <v>9597.38269807893</v>
      </c>
      <c r="I29" s="555">
        <v>9623.58764849901</v>
      </c>
      <c r="J29" s="555">
        <v>9676.60161529776</v>
      </c>
    </row>
    <row r="30" spans="1:10" ht="13.5" thickBot="1">
      <c r="A30" s="566" t="s">
        <v>71</v>
      </c>
      <c r="B30" s="560">
        <v>53634.2212215454</v>
      </c>
      <c r="C30" s="560">
        <v>28595.9158408923</v>
      </c>
      <c r="D30" s="560">
        <v>58393.6914278553</v>
      </c>
      <c r="E30" s="560">
        <v>45715.1899775348</v>
      </c>
      <c r="F30" s="560">
        <v>52545.0257427603</v>
      </c>
      <c r="G30" s="560">
        <v>31289.427437501698</v>
      </c>
      <c r="H30" s="560">
        <v>41878.061933494595</v>
      </c>
      <c r="I30" s="560">
        <v>48264.700115047905</v>
      </c>
      <c r="J30" s="560">
        <v>52301.9432461961</v>
      </c>
    </row>
    <row r="31" spans="1:10" ht="12.75">
      <c r="A31" s="567" t="s">
        <v>219</v>
      </c>
      <c r="B31" s="555">
        <v>2850963.2182064536</v>
      </c>
      <c r="C31" s="555">
        <v>2620646.439247133</v>
      </c>
      <c r="D31" s="555">
        <v>2924202.66389484</v>
      </c>
      <c r="E31" s="555">
        <v>2774301.9774818397</v>
      </c>
      <c r="F31" s="555">
        <v>2930654.0479754764</v>
      </c>
      <c r="G31" s="555">
        <v>2556908.446322359</v>
      </c>
      <c r="H31" s="555">
        <v>2903263.6804102696</v>
      </c>
      <c r="I31" s="555">
        <v>2817862.3896763427</v>
      </c>
      <c r="J31" s="555">
        <v>2777380.244562303</v>
      </c>
    </row>
    <row r="32" spans="1:10" ht="12.75">
      <c r="A32" s="568"/>
      <c r="B32" s="155"/>
      <c r="C32" s="155"/>
      <c r="D32" s="155"/>
      <c r="E32" s="155"/>
      <c r="F32" s="155"/>
      <c r="G32" s="155"/>
      <c r="H32" s="155"/>
      <c r="I32" s="155"/>
      <c r="J32" s="155"/>
    </row>
    <row r="33" spans="1:10" ht="27">
      <c r="A33" s="552" t="s">
        <v>800</v>
      </c>
      <c r="B33" s="553" t="s">
        <v>724</v>
      </c>
      <c r="C33" s="553" t="s">
        <v>725</v>
      </c>
      <c r="D33" s="553" t="s">
        <v>567</v>
      </c>
      <c r="E33" s="553" t="s">
        <v>726</v>
      </c>
      <c r="F33" s="553" t="s">
        <v>727</v>
      </c>
      <c r="G33" s="553" t="s">
        <v>728</v>
      </c>
      <c r="H33" s="553" t="s">
        <v>681</v>
      </c>
      <c r="I33" s="553" t="s">
        <v>801</v>
      </c>
      <c r="J33" s="553" t="s">
        <v>880</v>
      </c>
    </row>
    <row r="34" spans="1:10" ht="12.75">
      <c r="A34" s="556" t="s">
        <v>342</v>
      </c>
      <c r="B34" s="557">
        <v>66281.6156748233</v>
      </c>
      <c r="C34" s="557">
        <v>54392.126860638295</v>
      </c>
      <c r="D34" s="557">
        <v>59358.3438789858</v>
      </c>
      <c r="E34" s="557">
        <v>54777.4411078699</v>
      </c>
      <c r="F34" s="557">
        <v>62477.1597776929</v>
      </c>
      <c r="G34" s="557">
        <v>44242.6565919493</v>
      </c>
      <c r="H34" s="557">
        <v>43791.0940645367</v>
      </c>
      <c r="I34" s="557">
        <v>63034.834237709205</v>
      </c>
      <c r="J34" s="557">
        <v>56712.1895636108</v>
      </c>
    </row>
    <row r="35" spans="1:10" ht="12.75">
      <c r="A35" s="556" t="s">
        <v>570</v>
      </c>
      <c r="B35" s="557"/>
      <c r="C35" s="557"/>
      <c r="D35" s="557"/>
      <c r="E35" s="557"/>
      <c r="F35" s="557"/>
      <c r="G35" s="557"/>
      <c r="H35" s="557"/>
      <c r="I35" s="557"/>
      <c r="J35" s="557">
        <v>0</v>
      </c>
    </row>
    <row r="36" spans="1:10" ht="12.75">
      <c r="A36" s="556" t="s">
        <v>63</v>
      </c>
      <c r="B36" s="557">
        <v>4966.3943070000005</v>
      </c>
      <c r="C36" s="557"/>
      <c r="D36" s="557"/>
      <c r="E36" s="557">
        <v>203.6556799</v>
      </c>
      <c r="F36" s="557"/>
      <c r="G36" s="557"/>
      <c r="H36" s="557">
        <v>611.2874787100001</v>
      </c>
      <c r="I36" s="557"/>
      <c r="J36" s="557">
        <v>1E-08</v>
      </c>
    </row>
    <row r="37" spans="1:10" ht="12.75">
      <c r="A37" s="554" t="s">
        <v>314</v>
      </c>
      <c r="B37" s="555">
        <v>71248.0099818233</v>
      </c>
      <c r="C37" s="555">
        <v>54392.499238638295</v>
      </c>
      <c r="D37" s="555">
        <v>59358.347259645794</v>
      </c>
      <c r="E37" s="555">
        <v>54981.0967877699</v>
      </c>
      <c r="F37" s="555">
        <v>62477.1597776929</v>
      </c>
      <c r="G37" s="555">
        <v>44242.657322839295</v>
      </c>
      <c r="H37" s="555">
        <v>44402.3815432467</v>
      </c>
      <c r="I37" s="555">
        <v>63034.8342377192</v>
      </c>
      <c r="J37" s="555">
        <v>56712.1895636208</v>
      </c>
    </row>
    <row r="38" spans="1:10" ht="12.75">
      <c r="A38" s="556" t="s">
        <v>342</v>
      </c>
      <c r="B38" s="557">
        <v>75912.98249978229</v>
      </c>
      <c r="C38" s="557">
        <v>46060.380226709996</v>
      </c>
      <c r="D38" s="557">
        <v>76969.5399613942</v>
      </c>
      <c r="E38" s="557">
        <v>59504.466668560104</v>
      </c>
      <c r="F38" s="557">
        <v>79980.5014105825</v>
      </c>
      <c r="G38" s="557">
        <v>40645.523980996804</v>
      </c>
      <c r="H38" s="557">
        <v>66581.02603610599</v>
      </c>
      <c r="I38" s="557">
        <v>63412.163116362695</v>
      </c>
      <c r="J38" s="557">
        <v>52389.428123814396</v>
      </c>
    </row>
    <row r="39" spans="1:10" ht="12.75">
      <c r="A39" s="556" t="s">
        <v>570</v>
      </c>
      <c r="B39" s="557">
        <v>65142.404894311</v>
      </c>
      <c r="C39" s="557">
        <v>46443.55222731351</v>
      </c>
      <c r="D39" s="557">
        <v>45385.8291400695</v>
      </c>
      <c r="E39" s="557">
        <v>14670.3111544565</v>
      </c>
      <c r="F39" s="557">
        <v>14580.4708188333</v>
      </c>
      <c r="G39" s="557">
        <v>8929.56079828668</v>
      </c>
      <c r="H39" s="557">
        <v>14337.063500453301</v>
      </c>
      <c r="I39" s="557">
        <v>15165.516089397499</v>
      </c>
      <c r="J39" s="557">
        <v>12915.027398104601</v>
      </c>
    </row>
    <row r="40" spans="1:10" ht="12.75">
      <c r="A40" s="556" t="s">
        <v>63</v>
      </c>
      <c r="B40" s="557">
        <v>9035.32001712131</v>
      </c>
      <c r="C40" s="557">
        <v>854.710837372</v>
      </c>
      <c r="D40" s="557">
        <v>10298.440863236301</v>
      </c>
      <c r="E40" s="557">
        <v>3319.7918540230003</v>
      </c>
      <c r="F40" s="557">
        <v>3623.44592860801</v>
      </c>
      <c r="G40" s="557">
        <v>729.9693002100009</v>
      </c>
      <c r="H40" s="557">
        <v>3974.1293242000097</v>
      </c>
      <c r="I40" s="557">
        <v>3128.8453745300003</v>
      </c>
      <c r="J40" s="557">
        <v>2068.56636624239</v>
      </c>
    </row>
    <row r="41" spans="1:10" ht="12.75">
      <c r="A41" s="556" t="s">
        <v>575</v>
      </c>
      <c r="B41" s="557">
        <v>1800.18148787447</v>
      </c>
      <c r="C41" s="557">
        <v>2034.81151419104</v>
      </c>
      <c r="D41" s="557">
        <v>2012.34831169323</v>
      </c>
      <c r="E41" s="557">
        <v>1435.09098619073</v>
      </c>
      <c r="F41" s="557">
        <v>1169.36511090967</v>
      </c>
      <c r="G41" s="557">
        <v>941.502979287215</v>
      </c>
      <c r="H41" s="557">
        <v>1001.14046623296</v>
      </c>
      <c r="I41" s="557">
        <v>778.1035750403449</v>
      </c>
      <c r="J41" s="557">
        <v>719.820784432936</v>
      </c>
    </row>
    <row r="42" spans="1:10" ht="12.75">
      <c r="A42" s="554" t="s">
        <v>73</v>
      </c>
      <c r="B42" s="555">
        <v>151890.8888990891</v>
      </c>
      <c r="C42" s="555">
        <v>95393.45480558656</v>
      </c>
      <c r="D42" s="555">
        <v>134666.15827639322</v>
      </c>
      <c r="E42" s="555">
        <v>78929.66066323033</v>
      </c>
      <c r="F42" s="555">
        <v>99353.78326893349</v>
      </c>
      <c r="G42" s="555">
        <v>51246.557058780694</v>
      </c>
      <c r="H42" s="555">
        <v>85893.35932699226</v>
      </c>
      <c r="I42" s="555">
        <v>82484.62815533055</v>
      </c>
      <c r="J42" s="555">
        <v>68092.84267259433</v>
      </c>
    </row>
    <row r="43" spans="1:10" ht="12.75">
      <c r="A43" s="564" t="s">
        <v>339</v>
      </c>
      <c r="B43" s="557">
        <v>53936.5579498344</v>
      </c>
      <c r="C43" s="557">
        <v>35633.1508746725</v>
      </c>
      <c r="D43" s="557">
        <v>72459.7202659595</v>
      </c>
      <c r="E43" s="557">
        <v>43241.137268043305</v>
      </c>
      <c r="F43" s="557">
        <v>66673.4580106206</v>
      </c>
      <c r="G43" s="557">
        <v>16834.322684856197</v>
      </c>
      <c r="H43" s="557">
        <v>54500.9448784391</v>
      </c>
      <c r="I43" s="557">
        <v>39527.021713328504</v>
      </c>
      <c r="J43" s="557">
        <v>27157.970318781303</v>
      </c>
    </row>
    <row r="44" spans="1:10" ht="12.75">
      <c r="A44" s="556" t="s">
        <v>572</v>
      </c>
      <c r="B44" s="557">
        <v>251493.737053007</v>
      </c>
      <c r="C44" s="557">
        <v>192975.54877391402</v>
      </c>
      <c r="D44" s="557">
        <v>295416.02069185296</v>
      </c>
      <c r="E44" s="557">
        <v>261367.797923475</v>
      </c>
      <c r="F44" s="557">
        <v>370869.618325622</v>
      </c>
      <c r="G44" s="557">
        <v>213344.759511284</v>
      </c>
      <c r="H44" s="557">
        <v>265421.657783136</v>
      </c>
      <c r="I44" s="557">
        <v>297362.74836969504</v>
      </c>
      <c r="J44" s="557">
        <v>333733.693279664</v>
      </c>
    </row>
    <row r="45" spans="1:10" ht="12.75">
      <c r="A45" s="556" t="s">
        <v>573</v>
      </c>
      <c r="B45" s="557">
        <v>394735.82626291504</v>
      </c>
      <c r="C45" s="557">
        <v>412516.201816096</v>
      </c>
      <c r="D45" s="557">
        <v>423398.87742742803</v>
      </c>
      <c r="E45" s="557">
        <v>417752.997104738</v>
      </c>
      <c r="F45" s="557">
        <v>420809.592972288</v>
      </c>
      <c r="G45" s="557">
        <v>431804.841328597</v>
      </c>
      <c r="H45" s="557">
        <v>431276.086450496</v>
      </c>
      <c r="I45" s="557">
        <v>438230.316375879</v>
      </c>
      <c r="J45" s="557">
        <v>446768.930294724</v>
      </c>
    </row>
    <row r="46" spans="1:10" ht="12.75">
      <c r="A46" s="556" t="s">
        <v>153</v>
      </c>
      <c r="B46" s="557">
        <v>275370.135368114</v>
      </c>
      <c r="C46" s="557">
        <v>276722.775648975</v>
      </c>
      <c r="D46" s="557">
        <v>274228.072813744</v>
      </c>
      <c r="E46" s="557">
        <v>290700.766060624</v>
      </c>
      <c r="F46" s="557">
        <v>292226.245962789</v>
      </c>
      <c r="G46" s="557">
        <v>300318.47171556</v>
      </c>
      <c r="H46" s="557">
        <v>305484.86867290904</v>
      </c>
      <c r="I46" s="557">
        <v>318178.737691626</v>
      </c>
      <c r="J46" s="557">
        <v>317988.24770295504</v>
      </c>
    </row>
    <row r="47" spans="1:10" ht="12.75">
      <c r="A47" s="556" t="s">
        <v>570</v>
      </c>
      <c r="B47" s="557">
        <v>9235.43070433838</v>
      </c>
      <c r="C47" s="557">
        <v>8639.70553905447</v>
      </c>
      <c r="D47" s="557">
        <v>8043.45131414494</v>
      </c>
      <c r="E47" s="557">
        <v>45488.666704018695</v>
      </c>
      <c r="F47" s="557">
        <v>39708.5458541069</v>
      </c>
      <c r="G47" s="557">
        <v>35325.4303307807</v>
      </c>
      <c r="H47" s="557">
        <v>39496.2127423739</v>
      </c>
      <c r="I47" s="557">
        <v>52605.1942581408</v>
      </c>
      <c r="J47" s="557">
        <v>53059.392530433295</v>
      </c>
    </row>
    <row r="48" spans="1:10" ht="12.75">
      <c r="A48" s="556" t="s">
        <v>63</v>
      </c>
      <c r="B48" s="557">
        <v>17993.412337</v>
      </c>
      <c r="C48" s="557">
        <v>739.3185964</v>
      </c>
      <c r="D48" s="557">
        <v>11893.8947358</v>
      </c>
      <c r="E48" s="557">
        <v>28356.29872684</v>
      </c>
      <c r="F48" s="557">
        <v>36059.8238939</v>
      </c>
      <c r="G48" s="557">
        <v>5883.40014152</v>
      </c>
      <c r="H48" s="557">
        <v>64427.97079795</v>
      </c>
      <c r="I48" s="557">
        <v>30652.13982102</v>
      </c>
      <c r="J48" s="557">
        <v>13969.835135849999</v>
      </c>
    </row>
    <row r="49" spans="1:10" ht="12.75">
      <c r="A49" s="556" t="s">
        <v>575</v>
      </c>
      <c r="B49" s="557">
        <v>36474.108540685804</v>
      </c>
      <c r="C49" s="557">
        <v>34801.3851525869</v>
      </c>
      <c r="D49" s="557">
        <v>34472.3570456082</v>
      </c>
      <c r="E49" s="557">
        <v>31144.1714212503</v>
      </c>
      <c r="F49" s="557">
        <v>30447.5776986776</v>
      </c>
      <c r="G49" s="557">
        <v>28537.1064662584</v>
      </c>
      <c r="H49" s="557">
        <v>30383.052762338702</v>
      </c>
      <c r="I49" s="557">
        <v>25896.9840539246</v>
      </c>
      <c r="J49" s="557">
        <v>23792.1880996742</v>
      </c>
    </row>
    <row r="50" spans="1:10" ht="12.75">
      <c r="A50" s="554" t="s">
        <v>193</v>
      </c>
      <c r="B50" s="555">
        <v>1039239.2082158945</v>
      </c>
      <c r="C50" s="555">
        <v>962028.0864016991</v>
      </c>
      <c r="D50" s="555">
        <v>1119912.3942945378</v>
      </c>
      <c r="E50" s="555">
        <v>1118051.8352089894</v>
      </c>
      <c r="F50" s="555">
        <v>1256794.862718004</v>
      </c>
      <c r="G50" s="555">
        <v>1032048.3321788565</v>
      </c>
      <c r="H50" s="555">
        <v>1190990.7940876426</v>
      </c>
      <c r="I50" s="555">
        <v>1202453.1422836138</v>
      </c>
      <c r="J50" s="555">
        <v>1216470.2573620814</v>
      </c>
    </row>
    <row r="51" spans="1:10" ht="12.75">
      <c r="A51" s="565" t="s">
        <v>576</v>
      </c>
      <c r="B51" s="559">
        <v>975536.2566338704</v>
      </c>
      <c r="C51" s="559">
        <v>917847.6771136576</v>
      </c>
      <c r="D51" s="559">
        <v>1065502.6911989846</v>
      </c>
      <c r="E51" s="559">
        <v>1013062.6983568803</v>
      </c>
      <c r="F51" s="559">
        <v>1150578.9152713197</v>
      </c>
      <c r="G51" s="559">
        <v>962302.3952402973</v>
      </c>
      <c r="H51" s="559">
        <v>1056683.5577849802</v>
      </c>
      <c r="I51" s="559">
        <v>1093298.8241505285</v>
      </c>
      <c r="J51" s="559">
        <v>1125648.8415961242</v>
      </c>
    </row>
    <row r="52" spans="1:10" ht="12.75">
      <c r="A52" s="554" t="s">
        <v>75</v>
      </c>
      <c r="B52" s="555">
        <v>395946.007427707</v>
      </c>
      <c r="C52" s="555">
        <v>403830.80981533596</v>
      </c>
      <c r="D52" s="555">
        <v>414623.37015791703</v>
      </c>
      <c r="E52" s="555">
        <v>419829.664435809</v>
      </c>
      <c r="F52" s="555">
        <v>423962.279128559</v>
      </c>
      <c r="G52" s="555">
        <v>303202.43649706297</v>
      </c>
      <c r="H52" s="555">
        <v>305396.734689179</v>
      </c>
      <c r="I52" s="555">
        <v>317586.33532335697</v>
      </c>
      <c r="J52" s="555">
        <v>322479.871186395</v>
      </c>
    </row>
    <row r="53" spans="1:10" ht="12.75">
      <c r="A53" s="556" t="s">
        <v>76</v>
      </c>
      <c r="B53" s="557">
        <v>165399.98882376</v>
      </c>
      <c r="C53" s="557">
        <v>126479.691026372</v>
      </c>
      <c r="D53" s="557">
        <v>164397.298453681</v>
      </c>
      <c r="E53" s="557">
        <v>112256.710241405</v>
      </c>
      <c r="F53" s="557">
        <v>130559.074225312</v>
      </c>
      <c r="G53" s="557">
        <v>83069.1272132508</v>
      </c>
      <c r="H53" s="557">
        <v>135400.74814881702</v>
      </c>
      <c r="I53" s="557">
        <v>201673.949186649</v>
      </c>
      <c r="J53" s="557">
        <v>167405.527998056</v>
      </c>
    </row>
    <row r="54" spans="1:10" ht="12.75">
      <c r="A54" s="556" t="s">
        <v>239</v>
      </c>
      <c r="B54" s="557">
        <v>326921.40000562696</v>
      </c>
      <c r="C54" s="557">
        <v>326984.08019169903</v>
      </c>
      <c r="D54" s="557">
        <v>337787.412636281</v>
      </c>
      <c r="E54" s="557">
        <v>323909.174372622</v>
      </c>
      <c r="F54" s="557">
        <v>328470.947519583</v>
      </c>
      <c r="G54" s="557">
        <v>333272.335803992</v>
      </c>
      <c r="H54" s="557">
        <v>355220.861792475</v>
      </c>
      <c r="I54" s="557">
        <v>321063.354077461</v>
      </c>
      <c r="J54" s="557">
        <v>331084.076643734</v>
      </c>
    </row>
    <row r="55" spans="1:10" ht="12.75">
      <c r="A55" s="556" t="s">
        <v>577</v>
      </c>
      <c r="B55" s="557">
        <v>212757.530026936</v>
      </c>
      <c r="C55" s="557">
        <v>215415.846035142</v>
      </c>
      <c r="D55" s="557">
        <v>228724.870622451</v>
      </c>
      <c r="E55" s="557">
        <v>213206.955435235</v>
      </c>
      <c r="F55" s="557">
        <v>200426.6461638</v>
      </c>
      <c r="G55" s="557">
        <v>197691.42498614002</v>
      </c>
      <c r="H55" s="557">
        <v>199373.556110161</v>
      </c>
      <c r="I55" s="557">
        <v>222633.339432817</v>
      </c>
      <c r="J55" s="557">
        <v>216013.53235587</v>
      </c>
    </row>
    <row r="56" spans="1:10" ht="12.75">
      <c r="A56" s="554" t="s">
        <v>461</v>
      </c>
      <c r="B56" s="555">
        <v>705078.918856323</v>
      </c>
      <c r="C56" s="555">
        <v>668879.6172532131</v>
      </c>
      <c r="D56" s="555">
        <v>730909.5817124131</v>
      </c>
      <c r="E56" s="555">
        <v>649372.840049262</v>
      </c>
      <c r="F56" s="555">
        <v>659456.667908695</v>
      </c>
      <c r="G56" s="555">
        <v>614032.8880033828</v>
      </c>
      <c r="H56" s="555">
        <v>689995.166051453</v>
      </c>
      <c r="I56" s="555">
        <v>745370.642696927</v>
      </c>
      <c r="J56" s="555">
        <v>714503.1369976599</v>
      </c>
    </row>
    <row r="57" spans="1:10" ht="12.75">
      <c r="A57" s="556" t="s">
        <v>77</v>
      </c>
      <c r="B57" s="557">
        <v>34919.844528329995</v>
      </c>
      <c r="C57" s="557">
        <v>9526.69928896</v>
      </c>
      <c r="D57" s="557">
        <v>29066.88802646</v>
      </c>
      <c r="E57" s="557">
        <v>37305.45119398</v>
      </c>
      <c r="F57" s="557">
        <v>32588.88957624</v>
      </c>
      <c r="G57" s="557">
        <v>10756.9334789</v>
      </c>
      <c r="H57" s="557">
        <v>27214.683883</v>
      </c>
      <c r="I57" s="557">
        <v>24617.66426431</v>
      </c>
      <c r="J57" s="557">
        <v>34868.97470961</v>
      </c>
    </row>
    <row r="58" spans="1:10" ht="12.75">
      <c r="A58" s="556" t="s">
        <v>67</v>
      </c>
      <c r="B58" s="557">
        <v>13465.453434619401</v>
      </c>
      <c r="C58" s="557">
        <v>10071.636336200001</v>
      </c>
      <c r="D58" s="557">
        <v>14132.8441487</v>
      </c>
      <c r="E58" s="557">
        <v>12250.954517999999</v>
      </c>
      <c r="F58" s="557">
        <v>13126.3860767</v>
      </c>
      <c r="G58" s="557">
        <v>14228.23909426</v>
      </c>
      <c r="H58" s="557">
        <v>16801.90950788</v>
      </c>
      <c r="I58" s="557">
        <v>17063.53751736</v>
      </c>
      <c r="J58" s="557">
        <v>18696.2493698</v>
      </c>
    </row>
    <row r="59" spans="1:10" ht="12.75">
      <c r="A59" s="556" t="s">
        <v>39</v>
      </c>
      <c r="B59" s="557">
        <v>186971.854029362</v>
      </c>
      <c r="C59" s="557">
        <v>174651.525025524</v>
      </c>
      <c r="D59" s="557">
        <v>138885.187334146</v>
      </c>
      <c r="E59" s="557">
        <v>149350.844432543</v>
      </c>
      <c r="F59" s="557">
        <v>127586.73649104</v>
      </c>
      <c r="G59" s="557">
        <v>85433.75050494731</v>
      </c>
      <c r="H59" s="557">
        <v>109619.43010183901</v>
      </c>
      <c r="I59" s="557">
        <v>119139.060435991</v>
      </c>
      <c r="J59" s="557">
        <v>104421.934748962</v>
      </c>
    </row>
    <row r="60" spans="1:10" ht="12.75">
      <c r="A60" s="556" t="s">
        <v>730</v>
      </c>
      <c r="B60" s="557">
        <v>17238.052436730002</v>
      </c>
      <c r="C60" s="557">
        <v>19246.539922649998</v>
      </c>
      <c r="D60" s="557">
        <v>18790.13473382</v>
      </c>
      <c r="E60" s="557">
        <v>18230.1516375168</v>
      </c>
      <c r="F60" s="557">
        <v>18139.314677251998</v>
      </c>
      <c r="G60" s="557">
        <v>3894.2129732400003</v>
      </c>
      <c r="H60" s="557">
        <v>3794.9280687699998</v>
      </c>
      <c r="I60" s="557">
        <v>4397.618749599999</v>
      </c>
      <c r="J60" s="557">
        <v>4417.4354129</v>
      </c>
    </row>
    <row r="61" spans="1:10" ht="12.75">
      <c r="A61" s="554" t="s">
        <v>78</v>
      </c>
      <c r="B61" s="555">
        <v>252595.2044290414</v>
      </c>
      <c r="C61" s="555">
        <v>213496.40057333402</v>
      </c>
      <c r="D61" s="555">
        <v>200875.05424312598</v>
      </c>
      <c r="E61" s="555">
        <v>217137.40178203981</v>
      </c>
      <c r="F61" s="555">
        <v>191441.32682123198</v>
      </c>
      <c r="G61" s="555">
        <v>114313.1360513473</v>
      </c>
      <c r="H61" s="555">
        <v>157430.951561489</v>
      </c>
      <c r="I61" s="555">
        <v>165217.880967261</v>
      </c>
      <c r="J61" s="555">
        <v>162404.594241272</v>
      </c>
    </row>
    <row r="62" spans="1:10" ht="12.75">
      <c r="A62" s="554" t="s">
        <v>128</v>
      </c>
      <c r="B62" s="555"/>
      <c r="C62" s="555"/>
      <c r="D62" s="555"/>
      <c r="E62" s="555"/>
      <c r="F62" s="555"/>
      <c r="G62" s="555">
        <v>178710.215526582</v>
      </c>
      <c r="H62" s="555">
        <v>186781.24917370902</v>
      </c>
      <c r="I62" s="555"/>
      <c r="J62" s="555">
        <v>0</v>
      </c>
    </row>
    <row r="63" spans="1:10" ht="12.75">
      <c r="A63" s="569" t="s">
        <v>79</v>
      </c>
      <c r="B63" s="561">
        <v>66778.49826778601</v>
      </c>
      <c r="C63" s="561">
        <v>40930.646700699595</v>
      </c>
      <c r="D63" s="561">
        <v>85677.74388947549</v>
      </c>
      <c r="E63" s="561">
        <v>55381.3335543098</v>
      </c>
      <c r="F63" s="561">
        <v>59861.569164824796</v>
      </c>
      <c r="G63" s="561">
        <v>45484.610707410095</v>
      </c>
      <c r="H63" s="561">
        <v>78423.9737801838</v>
      </c>
      <c r="I63" s="561">
        <v>67482.5468630878</v>
      </c>
      <c r="J63" s="561">
        <v>56837.5555431223</v>
      </c>
    </row>
    <row r="64" spans="1:10" ht="12.75">
      <c r="A64" s="570" t="s">
        <v>80</v>
      </c>
      <c r="B64" s="562">
        <v>32708.0000657</v>
      </c>
      <c r="C64" s="562">
        <v>40718.908986</v>
      </c>
      <c r="D64" s="562">
        <v>46112.1544223</v>
      </c>
      <c r="E64" s="562">
        <v>44939.533058</v>
      </c>
      <c r="F64" s="562">
        <v>37414.4985336</v>
      </c>
      <c r="G64" s="562">
        <v>32390.2652779</v>
      </c>
      <c r="H64" s="562">
        <v>33752.7856557</v>
      </c>
      <c r="I64" s="562">
        <v>34659.5779275</v>
      </c>
      <c r="J64" s="562">
        <v>34515.73374652999</v>
      </c>
    </row>
    <row r="65" spans="1:10" ht="12.75">
      <c r="A65" s="554" t="s">
        <v>81</v>
      </c>
      <c r="B65" s="555">
        <v>2715484.7361433646</v>
      </c>
      <c r="C65" s="555">
        <v>2479670.4237745064</v>
      </c>
      <c r="D65" s="555">
        <v>2792134.8042558082</v>
      </c>
      <c r="E65" s="555">
        <v>2638623.36553941</v>
      </c>
      <c r="F65" s="555">
        <v>2790762.1473215413</v>
      </c>
      <c r="G65" s="555">
        <v>2415671.098624162</v>
      </c>
      <c r="H65" s="555">
        <v>2773067.3958695955</v>
      </c>
      <c r="I65" s="555">
        <v>2678289.5884547965</v>
      </c>
      <c r="J65" s="555">
        <v>2632016.181313276</v>
      </c>
    </row>
    <row r="66" spans="1:10" ht="13.5" thickBot="1">
      <c r="A66" s="566" t="s">
        <v>82</v>
      </c>
      <c r="B66" s="560">
        <v>135478.527072211</v>
      </c>
      <c r="C66" s="560">
        <v>140976.062485681</v>
      </c>
      <c r="D66" s="560">
        <v>132067.861271459</v>
      </c>
      <c r="E66" s="560">
        <v>135678.61956920702</v>
      </c>
      <c r="F66" s="560">
        <v>139891.904796419</v>
      </c>
      <c r="G66" s="560">
        <v>141237.351496516</v>
      </c>
      <c r="H66" s="560">
        <v>130196.285710261</v>
      </c>
      <c r="I66" s="560">
        <v>139572.799514004</v>
      </c>
      <c r="J66" s="560">
        <v>145364.063279995</v>
      </c>
    </row>
    <row r="67" spans="1:10" ht="12.75">
      <c r="A67" s="554" t="s">
        <v>578</v>
      </c>
      <c r="B67" s="563">
        <v>2850963.2632155754</v>
      </c>
      <c r="C67" s="563">
        <v>2620646.486260188</v>
      </c>
      <c r="D67" s="563">
        <v>2924202.6655272674</v>
      </c>
      <c r="E67" s="563">
        <v>2774301.985108617</v>
      </c>
      <c r="F67" s="563">
        <v>2930654.0521179605</v>
      </c>
      <c r="G67" s="563">
        <v>2556908.450120678</v>
      </c>
      <c r="H67" s="563">
        <v>2903263.681579856</v>
      </c>
      <c r="I67" s="563">
        <v>2817862.3879688005</v>
      </c>
      <c r="J67" s="563">
        <v>2777380.2445932706</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Skandinaviska Enskilda Banken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s03759</dc:creator>
  <cp:keywords/>
  <dc:description/>
  <cp:lastModifiedBy>Emanuelsson, Lars</cp:lastModifiedBy>
  <cp:lastPrinted>2011-03-01T13:46:59Z</cp:lastPrinted>
  <dcterms:created xsi:type="dcterms:W3CDTF">2011-02-15T13:45:26Z</dcterms:created>
  <dcterms:modified xsi:type="dcterms:W3CDTF">2018-10-25T12:06:43Z</dcterms:modified>
  <cp:category/>
  <cp:version/>
  <cp:contentType/>
  <cp:contentStatus/>
</cp:coreProperties>
</file>